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5600" activeTab="2"/>
  </bookViews>
  <sheets>
    <sheet name="Zadanie nr 1" sheetId="1" r:id="rId1"/>
    <sheet name="Zadanie nr 2" sheetId="2" r:id="rId2"/>
    <sheet name="Zadanie nr 3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2" l="1"/>
  <c r="H12" i="2"/>
  <c r="H11" i="2"/>
  <c r="H10" i="2"/>
  <c r="H9" i="2"/>
  <c r="H8" i="2"/>
  <c r="H7" i="2"/>
  <c r="H6" i="2"/>
  <c r="H5" i="2"/>
  <c r="H14" i="2" s="1"/>
  <c r="G14" i="2"/>
  <c r="E14" i="2"/>
  <c r="G13" i="2"/>
  <c r="G12" i="2"/>
  <c r="G11" i="2"/>
  <c r="G10" i="2"/>
  <c r="G9" i="2"/>
  <c r="G8" i="2"/>
  <c r="G7" i="2"/>
  <c r="G6" i="2"/>
  <c r="G5" i="2"/>
  <c r="E12" i="2"/>
  <c r="E13" i="2"/>
  <c r="E11" i="2"/>
  <c r="E10" i="2"/>
  <c r="E9" i="2"/>
  <c r="E8" i="2"/>
  <c r="E7" i="2"/>
  <c r="E6" i="2"/>
  <c r="E5" i="2"/>
  <c r="H14" i="1"/>
  <c r="H13" i="1"/>
  <c r="H12" i="1"/>
  <c r="H11" i="1"/>
  <c r="H10" i="1"/>
  <c r="H9" i="1"/>
  <c r="H8" i="1"/>
  <c r="H7" i="1"/>
  <c r="H6" i="1"/>
  <c r="G14" i="1"/>
  <c r="G13" i="1"/>
  <c r="G12" i="1"/>
  <c r="G11" i="1"/>
  <c r="G10" i="1"/>
  <c r="G9" i="1"/>
  <c r="G8" i="1"/>
  <c r="G7" i="1"/>
  <c r="G6" i="1"/>
  <c r="E7" i="1"/>
  <c r="E14" i="1"/>
  <c r="E13" i="1"/>
  <c r="E12" i="1"/>
  <c r="E11" i="1"/>
  <c r="E10" i="1"/>
  <c r="E9" i="1"/>
  <c r="E8" i="1"/>
  <c r="E6" i="1"/>
  <c r="E5" i="1"/>
  <c r="E5" i="3"/>
  <c r="E15" i="1" l="1"/>
  <c r="G5" i="1"/>
  <c r="G15" i="1" s="1"/>
  <c r="G5" i="3"/>
  <c r="H5" i="3" s="1"/>
  <c r="H6" i="3" s="1"/>
  <c r="E6" i="3"/>
  <c r="H5" i="1" l="1"/>
  <c r="H15" i="1" s="1"/>
  <c r="G6" i="3"/>
</calcChain>
</file>

<file path=xl/sharedStrings.xml><?xml version="1.0" encoding="utf-8"?>
<sst xmlns="http://schemas.openxmlformats.org/spreadsheetml/2006/main" count="82" uniqueCount="56">
  <si>
    <t>Załącznik nr 2 do SWZ</t>
  </si>
  <si>
    <t>Lp.</t>
  </si>
  <si>
    <t>Nazwa sprzętu</t>
  </si>
  <si>
    <t>Najważniejsze parametry</t>
  </si>
  <si>
    <t xml:space="preserve">cena jedn. 
 netto w PLN
</t>
  </si>
  <si>
    <t>wartość netto w PLN</t>
  </si>
  <si>
    <t>VAT %</t>
  </si>
  <si>
    <t>wartość VAT w PLN</t>
  </si>
  <si>
    <t>wartość brutto w PLN</t>
  </si>
  <si>
    <t xml:space="preserve">
producent / nr katalogowy</t>
  </si>
  <si>
    <t>kocyki do fango (34 szt)</t>
  </si>
  <si>
    <t>Fabrycznie nowe, bawełniane, szer. 100-120cm, dł. 120-140cm</t>
  </si>
  <si>
    <t>masa do fango (10 op.)</t>
  </si>
  <si>
    <t>opakowania 12kg. 8 szt. pomarańczowych, 2 szt. zielone</t>
  </si>
  <si>
    <t>komplet pomocy rehabilitacyjnych ( m.in. kule łokciowe - 2 komplety, maty do ćwiczeń - 2 szt, taśmy thera band - zestaw, piłki gimnastyczne - 10
sztuk, platformy balansowe - 3 szt, poduszki sensomotoryczne - 2szt, goniometr - 1 szt, kliny -10 szt, półwałki - 2 szt, rotory rehabilitacyjne z mocowaniem do drabinek - 2 szt., elektrody silikonowo-węglowe - 20 szt. )</t>
  </si>
  <si>
    <t>Fabrycznie nowe. Kula łokciowa, aluminiowa, z otwartą obejmą przedramienia (otwartym mankietem), ergonomicznie wyprofilowanym uchwytem dłoniowym, regulacją wysokości oraz wymienną antypoślizgową nasadką gumową; maty do ćwiczeń - łatwa do utrzymania w czystości, rozmiar dla dorosłych;  goniometr metalowy, kliny o wymiarach 40x40x12, piłki gimnastyczne - 2 szt. średnica 65cm do ćwiczeń równoważnych w pozycji siedzącej i 8 szt. piłek o średnicy 10cm; platformy balansowe - 3 różne rodzaje; poduszki sensomotoryczne o jednakowej wysokości, półwałki rozmiar 60x18x9 cm; rotor rehabilitacyjny z mocowaniem do drabinek - pedały z paskami.</t>
  </si>
  <si>
    <t>poręcz do nauki chodzenia</t>
  </si>
  <si>
    <t xml:space="preserve">Urządzenie fabrycznie nowe, nieużywane do prezentacji, rok produkcji min. 2026, wyklucza się aparaty demo, rekondycjonowane itd. ze szczebelkami, 75cm szerokości, długość maksymalna 300cm, z regulacją wysokości poręczy i regulacją rozstawu poręczy, rozstaw przeszkód co min. 34 cm. </t>
  </si>
  <si>
    <t>lustro korekcyjne 3 czesciowe</t>
  </si>
  <si>
    <t>Fabrycznie nowe, 3-częściowe, z siatką w części środkowej, drewniane, z układem jezdnym</t>
  </si>
  <si>
    <t>Orbitrek</t>
  </si>
  <si>
    <t>Urządzenie fabrycznie nowe, nieużywane do prezentacji, rok produkcji min. 2026, wyklucza się aparaty demo, rekondycjonowane itd. Koło zamachowe umieszczone z przodu, min. 12 programów treningowych. Maksymalne obciążenie min. 150kg, regulacja nachylenia prowadnic, elektromagnetyczny system oporu</t>
  </si>
  <si>
    <t>steper</t>
  </si>
  <si>
    <t>Urządzenie fabrycznie nowe, nieużywane do prezentacji, rok produkcji min. 2026, wyklucza się aparaty demo, rekondycjonowane itd. Do rehabilitacji, min. 9 programów treningowych, nośność min. 120 kg, hamulec elektromagnetyczny</t>
  </si>
  <si>
    <t>przyrząd do ćwiczeń stopy - krzyżak (2 szt)</t>
  </si>
  <si>
    <t>Fabrycznie nowe, paski skórzane zapinane na sprzączki tradycyjne</t>
  </si>
  <si>
    <t>przyrząd do ćwiczeń stopy - suszka (2 szt)</t>
  </si>
  <si>
    <t>Urządzenie fabrycznie nowe,  1 kula, 1 walec, paski skórzane zapinane na sprzączki tradycyjne</t>
  </si>
  <si>
    <t>balkoniki (3 szt)</t>
  </si>
  <si>
    <t>Fabrycznie nowe, balkoniki z 4ro kołowym układem jezdnym - 1 szt. balkonik  podłokciowy niski z hamulcem ręcznym; 1 szt. - balkonik wysoki podłokciowy z hamulcem ręcznym, 1 szt. balkonik składany z siedziskiem</t>
  </si>
  <si>
    <t>RAZEM</t>
  </si>
  <si>
    <t>zestaw szafek dla pacjentów</t>
  </si>
  <si>
    <t xml:space="preserve"> Fabrycznie nowe, nieużywane do prezentacji, rok produkcji min. 2026, 2 szafki - 120cm długości 6-cio przegrodowe typu L</t>
  </si>
  <si>
    <t>komplet szafek medycznych w tym chłodziarka na leki</t>
  </si>
  <si>
    <t>Urządzenie fabrycznie nowe, nieużywane do prezentacji, rok produkcji min. 2026, wyklucza się aparaty demo, rekondycjonowane itd. Chłodziarka farmaceutyczna o wymiarach 420-450x450-470xwys.720-750 zamykana na klucz z regulacją temperatury, drzwi pełne; zestaw szafek medycznych o składzie: 1szt. Szafka na leki zawieszana, rodzaj witryny przeszklona, zamykana na klucz, szer. 60-70cm, głębokość 25-35cm, wysokość 70-90cm wykonana z materiału łatwozmywalnego odpornego na działanie środków dezynfekcyjnych; 3 szt. szafek niemetalowych zamykanych na klucz, drzwi pełne , podzielone na 2 poziomy z oddzielnymi drzwiami o wymiarach: szer.55-60cm, głębokość 30-35cm, wysokość 175-180cm,  wykonana z materiału łatwozmywalnego odpornego na działanie środków dezynfekcyjnych (2 sztuki w kolorze olcha, 1 szt. kolor biały); 5szt. małych szafek zabiegowych o blacie 38-43cm z drzwiczkami lub szufladkami, wyprodukowane ze zmywalnego materiału, odpornego na środki dezynfekcyjne, wysokość 70-80 cm</t>
  </si>
  <si>
    <t>wyposażenie dla pacjentów ( krzesła drewniane używane na fizykoterapii, nieprzewodzące prądu 9 szt, taborety obrotowe - używane na stanowisku pracy indywidualnej i krzesła do wirówek 11szt.)</t>
  </si>
  <si>
    <t>Fabrycznie nowe, 9 szt. krzeseł drewnianych - dębowych z litego drewna nieprzewodzących prądu używanych na fizykoterapii- wymiary 40-45cm x 92-98cm x 40-45cm; 2 krzesła do wirówek z siedziskiem z materiału zmywalnego, regulacja wysokości siedziska w zakresie min. 45-64cm, udźwig do 150kg; 9 taboretów obrotowych używanych na stanowisku pracy indywidualnej, taborety z ruchomym oparciem, z układem jezdnym, o różnych siedziskach (okrągłe, koziołki), z materiału zmywalnego odpornego na działanie środków dezynfekcyjnych, udźwig min. 150kg</t>
  </si>
  <si>
    <t>ławki dla pacjentów na poczekalni (3 szt)</t>
  </si>
  <si>
    <t>Fabrycznie nowe, nieużywane do prezentacji, 5-cio krzesełkowe plastikowe, zmywalne, długości 1,9-2m, odporne na ścieranie i środki dezynfekcyjne, z podłokietnikami na końcach</t>
  </si>
  <si>
    <t>krzesła dla pacjentów do stanowisk ćwiczeń (36 szt)</t>
  </si>
  <si>
    <t>Fabrycznie nowe, uwzględniające dużą masę pacjentów min. 180 kg, tapicerka skóropodobna - materiał zmywalny, odporny na środki dezynfekcyjne</t>
  </si>
  <si>
    <t>krzesło rehabilitacyjne z siedziskiem piłka (2 szt)</t>
  </si>
  <si>
    <t>Urządzenie fabrycznie nowe, dla dorosłych - udźwig min. 120kg, szerokość 45-55cm</t>
  </si>
  <si>
    <t>parawany stojące (5 szt.)</t>
  </si>
  <si>
    <t>Fabrycznie nowe 3szt. Jednoskrzydłowe (1m), 2 szt. trzyskrzydłowe (3x70cm), parawany jezdne z hamulcem o metalowej konstrukcji profilowej</t>
  </si>
  <si>
    <t>materace (6 szt) + ławeczki gimnastyczne (2 szt)</t>
  </si>
  <si>
    <t>Fabrycznie nowe materace: tworzywo łatwozmywalne - odporne na środki dezynfekcyjne, składane, 3-częściowe, szer. 85cm; ławeczki gimnastyczne- drewniane - dł. 2m</t>
  </si>
  <si>
    <t>zasłony do systemu sufitowego (32 szt)</t>
  </si>
  <si>
    <t>Fabrycznie nowe, długość 2m, szerokość 140-160cm, materiał ognioodporny</t>
  </si>
  <si>
    <t>Pakiet 1 - drobne wyposażenie</t>
  </si>
  <si>
    <t>Pakiet 2 - meble medyczne</t>
  </si>
  <si>
    <t xml:space="preserve"> Plan tyflograficzny na stojaku, format dostosowany do powierzchni ok. A2 – 1 szt. 
    warstwa główna planu wykonana z tworzywa sztucznego, naniesiony wydruk kolorowy z informacją dla osób widzących,
    format dostosowany do przestrzeni, która ma być wyeksponowana na planie, ok. A2,
    na stronę wierzchnią naniesione wypukłe informacje, tworzące warstwę tyflograficzną,
    opisy w alfabecie Braille'a wykonane z transparentnych lub kolorowych kulek wpuszczonych w powierzchnię tworzywa sztucznego w sposób zapewniający wieloletnią trwałość,
    napisy brajlowskie powinny być wyraźnie wyczuwalne pod opuszkiem palca,
    stojak - konstrukcja spawana wykonana ze stali malowanej proszkowo
</t>
  </si>
  <si>
    <t>plan tyflograficzny</t>
  </si>
  <si>
    <t>Pakiet 3 - plan tyflograficzny</t>
  </si>
  <si>
    <t>Znak sprawy: 26.ZP.35.2026</t>
  </si>
  <si>
    <t>FORMULARZ PARAMETRÓW TECHNICZNO-UŻYTKOWYCH ZE SZCZEGÓŁOWĄ WYCENĄ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</si>
</sst>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indexed="8"/>
      <name val="Arial Narrow"/>
      <family val="2"/>
    </font>
    <font>
      <b/>
      <sz val="9.5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0" xfId="0" applyFill="1"/>
    <xf numFmtId="4" fontId="0" fillId="2" borderId="0" xfId="0" applyNumberFormat="1" applyFill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4" fontId="0" fillId="2" borderId="1" xfId="0" applyNumberFormat="1" applyFill="1" applyBorder="1"/>
    <xf numFmtId="0" fontId="0" fillId="2" borderId="0" xfId="0" applyFill="1"/>
    <xf numFmtId="4" fontId="0" fillId="2" borderId="0" xfId="0" applyNumberFormat="1" applyFill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0" fillId="2" borderId="1" xfId="0" applyNumberFormat="1" applyFill="1" applyBorder="1"/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2" borderId="0" xfId="0" applyFont="1" applyFill="1"/>
  </cellXfs>
  <cellStyles count="2">
    <cellStyle name="Normalny" xfId="0" builtinId="0"/>
    <cellStyle name="Walutow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workbookViewId="0">
      <selection activeCell="A3" sqref="A3"/>
    </sheetView>
  </sheetViews>
  <sheetFormatPr defaultRowHeight="15" x14ac:dyDescent="0.25"/>
  <cols>
    <col min="2" max="2" width="49.140625" customWidth="1"/>
    <col min="3" max="3" width="90.85546875" customWidth="1"/>
    <col min="9" max="9" width="21.140625" customWidth="1"/>
  </cols>
  <sheetData>
    <row r="1" spans="1:9" x14ac:dyDescent="0.25">
      <c r="A1" s="4" t="s">
        <v>54</v>
      </c>
      <c r="B1" s="1"/>
      <c r="C1" s="1"/>
      <c r="D1" s="5"/>
      <c r="E1" s="5"/>
      <c r="F1" s="5"/>
      <c r="G1" s="5"/>
      <c r="H1" s="5"/>
      <c r="I1" s="5" t="s">
        <v>0</v>
      </c>
    </row>
    <row r="2" spans="1:9" x14ac:dyDescent="0.25">
      <c r="A2" s="26" t="s">
        <v>55</v>
      </c>
      <c r="B2" s="26"/>
      <c r="C2" s="26"/>
      <c r="D2" s="26"/>
      <c r="E2" s="26"/>
      <c r="F2" s="26"/>
      <c r="G2" s="26"/>
      <c r="H2" s="26"/>
      <c r="I2" s="26"/>
    </row>
    <row r="3" spans="1:9" x14ac:dyDescent="0.25">
      <c r="A3" s="27" t="s">
        <v>49</v>
      </c>
      <c r="B3" s="1"/>
      <c r="C3" s="1"/>
      <c r="D3" s="1"/>
      <c r="E3" s="1"/>
      <c r="F3" s="1"/>
      <c r="G3" s="1"/>
      <c r="H3" s="1"/>
      <c r="I3" s="1"/>
    </row>
    <row r="4" spans="1:9" ht="51" x14ac:dyDescent="0.25">
      <c r="A4" s="2" t="s">
        <v>1</v>
      </c>
      <c r="B4" s="3" t="s">
        <v>2</v>
      </c>
      <c r="C4" s="3" t="s">
        <v>3</v>
      </c>
      <c r="D4" s="6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</row>
    <row r="5" spans="1:9" ht="51.75" customHeight="1" x14ac:dyDescent="0.25">
      <c r="A5" s="18">
        <v>1</v>
      </c>
      <c r="B5" s="3" t="s">
        <v>10</v>
      </c>
      <c r="C5" s="3" t="s">
        <v>11</v>
      </c>
      <c r="D5" s="19"/>
      <c r="E5" s="19">
        <f>D5*34</f>
        <v>0</v>
      </c>
      <c r="F5" s="20"/>
      <c r="G5" s="19">
        <f>E5*F5</f>
        <v>0</v>
      </c>
      <c r="H5" s="19">
        <f>E5+G5</f>
        <v>0</v>
      </c>
      <c r="I5" s="2"/>
    </row>
    <row r="6" spans="1:9" ht="54.75" customHeight="1" x14ac:dyDescent="0.25">
      <c r="A6" s="18">
        <v>2</v>
      </c>
      <c r="B6" s="3" t="s">
        <v>12</v>
      </c>
      <c r="C6" s="3" t="s">
        <v>13</v>
      </c>
      <c r="D6" s="19"/>
      <c r="E6" s="19">
        <f>D6*10</f>
        <v>0</v>
      </c>
      <c r="F6" s="20"/>
      <c r="G6" s="19">
        <f t="shared" ref="G6:G14" si="0">E6*F6</f>
        <v>0</v>
      </c>
      <c r="H6" s="19">
        <f t="shared" ref="H6:H14" si="1">E6+G6</f>
        <v>0</v>
      </c>
      <c r="I6" s="2"/>
    </row>
    <row r="7" spans="1:9" ht="138" customHeight="1" x14ac:dyDescent="0.25">
      <c r="A7" s="18">
        <v>3</v>
      </c>
      <c r="B7" s="3" t="s">
        <v>14</v>
      </c>
      <c r="C7" s="3" t="s">
        <v>15</v>
      </c>
      <c r="D7" s="19"/>
      <c r="E7" s="19">
        <f>D7</f>
        <v>0</v>
      </c>
      <c r="F7" s="20"/>
      <c r="G7" s="19">
        <f t="shared" si="0"/>
        <v>0</v>
      </c>
      <c r="H7" s="19">
        <f t="shared" si="1"/>
        <v>0</v>
      </c>
      <c r="I7" s="2"/>
    </row>
    <row r="8" spans="1:9" ht="71.25" customHeight="1" x14ac:dyDescent="0.25">
      <c r="A8" s="18">
        <v>4</v>
      </c>
      <c r="B8" s="3" t="s">
        <v>16</v>
      </c>
      <c r="C8" s="3" t="s">
        <v>17</v>
      </c>
      <c r="D8" s="19"/>
      <c r="E8" s="19">
        <f>D8</f>
        <v>0</v>
      </c>
      <c r="F8" s="20"/>
      <c r="G8" s="19">
        <f t="shared" si="0"/>
        <v>0</v>
      </c>
      <c r="H8" s="19">
        <f t="shared" si="1"/>
        <v>0</v>
      </c>
      <c r="I8" s="2"/>
    </row>
    <row r="9" spans="1:9" ht="53.25" customHeight="1" x14ac:dyDescent="0.25">
      <c r="A9" s="18">
        <v>5</v>
      </c>
      <c r="B9" s="3" t="s">
        <v>18</v>
      </c>
      <c r="C9" s="3" t="s">
        <v>19</v>
      </c>
      <c r="D9" s="19"/>
      <c r="E9" s="19">
        <f>D9</f>
        <v>0</v>
      </c>
      <c r="F9" s="20"/>
      <c r="G9" s="19">
        <f t="shared" si="0"/>
        <v>0</v>
      </c>
      <c r="H9" s="19">
        <f t="shared" si="1"/>
        <v>0</v>
      </c>
      <c r="I9" s="2"/>
    </row>
    <row r="10" spans="1:9" ht="69.75" customHeight="1" x14ac:dyDescent="0.25">
      <c r="A10" s="18">
        <v>6</v>
      </c>
      <c r="B10" s="3" t="s">
        <v>20</v>
      </c>
      <c r="C10" s="3" t="s">
        <v>21</v>
      </c>
      <c r="D10" s="19"/>
      <c r="E10" s="19">
        <f>D10</f>
        <v>0</v>
      </c>
      <c r="F10" s="20"/>
      <c r="G10" s="19">
        <f t="shared" si="0"/>
        <v>0</v>
      </c>
      <c r="H10" s="19">
        <f t="shared" si="1"/>
        <v>0</v>
      </c>
      <c r="I10" s="2"/>
    </row>
    <row r="11" spans="1:9" ht="68.25" customHeight="1" x14ac:dyDescent="0.25">
      <c r="A11" s="18">
        <v>7</v>
      </c>
      <c r="B11" s="3" t="s">
        <v>22</v>
      </c>
      <c r="C11" s="3" t="s">
        <v>23</v>
      </c>
      <c r="D11" s="19"/>
      <c r="E11" s="19">
        <f>D11</f>
        <v>0</v>
      </c>
      <c r="F11" s="20"/>
      <c r="G11" s="19">
        <f t="shared" si="0"/>
        <v>0</v>
      </c>
      <c r="H11" s="19">
        <f t="shared" si="1"/>
        <v>0</v>
      </c>
      <c r="I11" s="2"/>
    </row>
    <row r="12" spans="1:9" ht="52.5" customHeight="1" x14ac:dyDescent="0.25">
      <c r="A12" s="18">
        <v>8</v>
      </c>
      <c r="B12" s="3" t="s">
        <v>24</v>
      </c>
      <c r="C12" s="3" t="s">
        <v>25</v>
      </c>
      <c r="D12" s="19"/>
      <c r="E12" s="19">
        <f>D12*2</f>
        <v>0</v>
      </c>
      <c r="F12" s="20"/>
      <c r="G12" s="19">
        <f t="shared" si="0"/>
        <v>0</v>
      </c>
      <c r="H12" s="19">
        <f t="shared" si="1"/>
        <v>0</v>
      </c>
      <c r="I12" s="2"/>
    </row>
    <row r="13" spans="1:9" ht="51.75" customHeight="1" x14ac:dyDescent="0.25">
      <c r="A13" s="18">
        <v>9</v>
      </c>
      <c r="B13" s="3" t="s">
        <v>26</v>
      </c>
      <c r="C13" s="3" t="s">
        <v>27</v>
      </c>
      <c r="D13" s="19"/>
      <c r="E13" s="19">
        <f>D13*2</f>
        <v>0</v>
      </c>
      <c r="F13" s="20"/>
      <c r="G13" s="19">
        <f t="shared" si="0"/>
        <v>0</v>
      </c>
      <c r="H13" s="19">
        <f t="shared" si="1"/>
        <v>0</v>
      </c>
      <c r="I13" s="2"/>
    </row>
    <row r="14" spans="1:9" ht="64.5" customHeight="1" x14ac:dyDescent="0.25">
      <c r="A14" s="18">
        <v>10</v>
      </c>
      <c r="B14" s="3" t="s">
        <v>28</v>
      </c>
      <c r="C14" s="3" t="s">
        <v>29</v>
      </c>
      <c r="D14" s="19"/>
      <c r="E14" s="19">
        <f>D14*3</f>
        <v>0</v>
      </c>
      <c r="F14" s="20"/>
      <c r="G14" s="19">
        <f t="shared" si="0"/>
        <v>0</v>
      </c>
      <c r="H14" s="19">
        <f t="shared" si="1"/>
        <v>0</v>
      </c>
      <c r="I14" s="2"/>
    </row>
    <row r="15" spans="1:9" x14ac:dyDescent="0.25">
      <c r="A15" s="24" t="s">
        <v>30</v>
      </c>
      <c r="B15" s="25"/>
      <c r="C15" s="25"/>
      <c r="D15" s="25"/>
      <c r="E15" s="21">
        <f>SUM(E5:E14)</f>
        <v>0</v>
      </c>
      <c r="F15" s="22"/>
      <c r="G15" s="21">
        <f t="shared" ref="G15:H15" si="2">SUM(G5:G14)</f>
        <v>0</v>
      </c>
      <c r="H15" s="21">
        <f t="shared" si="2"/>
        <v>0</v>
      </c>
      <c r="I15" s="2"/>
    </row>
  </sheetData>
  <mergeCells count="2">
    <mergeCell ref="A15:D15"/>
    <mergeCell ref="A2:I2"/>
  </mergeCells>
  <pageMargins left="0.7" right="0.7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workbookViewId="0">
      <selection activeCell="A3" sqref="A3"/>
    </sheetView>
  </sheetViews>
  <sheetFormatPr defaultRowHeight="15" x14ac:dyDescent="0.25"/>
  <cols>
    <col min="2" max="2" width="45.85546875" customWidth="1"/>
    <col min="3" max="3" width="70" customWidth="1"/>
    <col min="9" max="9" width="15.85546875" customWidth="1"/>
  </cols>
  <sheetData>
    <row r="1" spans="1:9" s="8" customFormat="1" x14ac:dyDescent="0.25">
      <c r="A1" s="12" t="s">
        <v>54</v>
      </c>
      <c r="D1" s="13"/>
      <c r="E1" s="13"/>
      <c r="F1" s="13"/>
      <c r="G1" s="13"/>
      <c r="H1" s="13"/>
      <c r="I1" s="13" t="s">
        <v>0</v>
      </c>
    </row>
    <row r="2" spans="1:9" s="8" customFormat="1" x14ac:dyDescent="0.25">
      <c r="A2" s="26" t="s">
        <v>55</v>
      </c>
      <c r="B2" s="26"/>
      <c r="C2" s="26"/>
      <c r="D2" s="26"/>
      <c r="E2" s="26"/>
      <c r="F2" s="26"/>
      <c r="G2" s="26"/>
      <c r="H2" s="26"/>
      <c r="I2" s="26"/>
    </row>
    <row r="3" spans="1:9" x14ac:dyDescent="0.25">
      <c r="A3" s="27" t="s">
        <v>50</v>
      </c>
      <c r="B3" s="8"/>
      <c r="C3" s="8"/>
      <c r="D3" s="8"/>
      <c r="E3" s="8"/>
      <c r="F3" s="8"/>
      <c r="G3" s="8"/>
      <c r="H3" s="8"/>
      <c r="I3" s="8"/>
    </row>
    <row r="4" spans="1:9" ht="51" x14ac:dyDescent="0.25">
      <c r="A4" s="9" t="s">
        <v>1</v>
      </c>
      <c r="B4" s="10" t="s">
        <v>2</v>
      </c>
      <c r="C4" s="10" t="s">
        <v>3</v>
      </c>
      <c r="D4" s="14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5" t="s">
        <v>9</v>
      </c>
    </row>
    <row r="5" spans="1:9" ht="38.25" customHeight="1" x14ac:dyDescent="0.25">
      <c r="A5" s="18">
        <v>1</v>
      </c>
      <c r="B5" s="17" t="s">
        <v>31</v>
      </c>
      <c r="C5" s="10" t="s">
        <v>32</v>
      </c>
      <c r="D5" s="11"/>
      <c r="E5" s="19">
        <f>D5</f>
        <v>0</v>
      </c>
      <c r="F5" s="16"/>
      <c r="G5" s="19">
        <f>E5*F5</f>
        <v>0</v>
      </c>
      <c r="H5" s="19">
        <f>E5+G5</f>
        <v>0</v>
      </c>
      <c r="I5" s="9"/>
    </row>
    <row r="6" spans="1:9" ht="211.5" customHeight="1" x14ac:dyDescent="0.25">
      <c r="A6" s="18">
        <v>2</v>
      </c>
      <c r="B6" s="17" t="s">
        <v>33</v>
      </c>
      <c r="C6" s="10" t="s">
        <v>34</v>
      </c>
      <c r="D6" s="11"/>
      <c r="E6" s="19">
        <f t="shared" ref="E6:E7" si="0">D6</f>
        <v>0</v>
      </c>
      <c r="F6" s="16"/>
      <c r="G6" s="19">
        <f t="shared" ref="G6:G13" si="1">E6*F6</f>
        <v>0</v>
      </c>
      <c r="H6" s="19">
        <f t="shared" ref="H6:H13" si="2">E6+G6</f>
        <v>0</v>
      </c>
      <c r="I6" s="9"/>
    </row>
    <row r="7" spans="1:9" ht="123.75" customHeight="1" x14ac:dyDescent="0.25">
      <c r="A7" s="18">
        <v>3</v>
      </c>
      <c r="B7" s="17" t="s">
        <v>35</v>
      </c>
      <c r="C7" s="10" t="s">
        <v>36</v>
      </c>
      <c r="D7" s="11"/>
      <c r="E7" s="19">
        <f t="shared" si="0"/>
        <v>0</v>
      </c>
      <c r="F7" s="16"/>
      <c r="G7" s="19">
        <f t="shared" si="1"/>
        <v>0</v>
      </c>
      <c r="H7" s="19">
        <f t="shared" si="2"/>
        <v>0</v>
      </c>
      <c r="I7" s="9"/>
    </row>
    <row r="8" spans="1:9" ht="48" customHeight="1" x14ac:dyDescent="0.25">
      <c r="A8" s="18">
        <v>4</v>
      </c>
      <c r="B8" s="17" t="s">
        <v>37</v>
      </c>
      <c r="C8" s="10" t="s">
        <v>38</v>
      </c>
      <c r="D8" s="11"/>
      <c r="E8" s="19">
        <f>D8*3</f>
        <v>0</v>
      </c>
      <c r="F8" s="16"/>
      <c r="G8" s="19">
        <f t="shared" si="1"/>
        <v>0</v>
      </c>
      <c r="H8" s="19">
        <f t="shared" si="2"/>
        <v>0</v>
      </c>
      <c r="I8" s="9"/>
    </row>
    <row r="9" spans="1:9" ht="40.5" customHeight="1" x14ac:dyDescent="0.25">
      <c r="A9" s="18">
        <v>5</v>
      </c>
      <c r="B9" s="17" t="s">
        <v>39</v>
      </c>
      <c r="C9" s="10" t="s">
        <v>40</v>
      </c>
      <c r="D9" s="11"/>
      <c r="E9" s="19">
        <f>D9*36</f>
        <v>0</v>
      </c>
      <c r="F9" s="16"/>
      <c r="G9" s="19">
        <f t="shared" si="1"/>
        <v>0</v>
      </c>
      <c r="H9" s="19">
        <f t="shared" si="2"/>
        <v>0</v>
      </c>
      <c r="I9" s="9"/>
    </row>
    <row r="10" spans="1:9" ht="40.5" customHeight="1" x14ac:dyDescent="0.25">
      <c r="A10" s="18">
        <v>6</v>
      </c>
      <c r="B10" s="17" t="s">
        <v>41</v>
      </c>
      <c r="C10" s="10" t="s">
        <v>42</v>
      </c>
      <c r="D10" s="11"/>
      <c r="E10" s="19">
        <f>D10*2</f>
        <v>0</v>
      </c>
      <c r="F10" s="16"/>
      <c r="G10" s="19">
        <f t="shared" si="1"/>
        <v>0</v>
      </c>
      <c r="H10" s="19">
        <f t="shared" si="2"/>
        <v>0</v>
      </c>
      <c r="I10" s="9"/>
    </row>
    <row r="11" spans="1:9" ht="36" customHeight="1" x14ac:dyDescent="0.25">
      <c r="A11" s="18">
        <v>7</v>
      </c>
      <c r="B11" s="17" t="s">
        <v>43</v>
      </c>
      <c r="C11" s="10" t="s">
        <v>44</v>
      </c>
      <c r="D11" s="11"/>
      <c r="E11" s="19">
        <f>D11*5</f>
        <v>0</v>
      </c>
      <c r="F11" s="16"/>
      <c r="G11" s="19">
        <f t="shared" si="1"/>
        <v>0</v>
      </c>
      <c r="H11" s="19">
        <f t="shared" si="2"/>
        <v>0</v>
      </c>
      <c r="I11" s="9"/>
    </row>
    <row r="12" spans="1:9" ht="62.25" customHeight="1" x14ac:dyDescent="0.25">
      <c r="A12" s="18">
        <v>8</v>
      </c>
      <c r="B12" s="17" t="s">
        <v>45</v>
      </c>
      <c r="C12" s="10" t="s">
        <v>46</v>
      </c>
      <c r="D12" s="11"/>
      <c r="E12" s="19">
        <f>D12*8</f>
        <v>0</v>
      </c>
      <c r="F12" s="16"/>
      <c r="G12" s="19">
        <f t="shared" si="1"/>
        <v>0</v>
      </c>
      <c r="H12" s="19">
        <f t="shared" si="2"/>
        <v>0</v>
      </c>
      <c r="I12" s="9"/>
    </row>
    <row r="13" spans="1:9" ht="33" customHeight="1" x14ac:dyDescent="0.25">
      <c r="A13" s="18">
        <v>9</v>
      </c>
      <c r="B13" s="17" t="s">
        <v>47</v>
      </c>
      <c r="C13" s="10" t="s">
        <v>48</v>
      </c>
      <c r="D13" s="11"/>
      <c r="E13" s="19">
        <f>D13*32</f>
        <v>0</v>
      </c>
      <c r="F13" s="16"/>
      <c r="G13" s="19">
        <f t="shared" si="1"/>
        <v>0</v>
      </c>
      <c r="H13" s="19">
        <f t="shared" si="2"/>
        <v>0</v>
      </c>
      <c r="I13" s="9"/>
    </row>
    <row r="14" spans="1:9" x14ac:dyDescent="0.25">
      <c r="A14" s="24" t="s">
        <v>30</v>
      </c>
      <c r="B14" s="25"/>
      <c r="C14" s="25"/>
      <c r="D14" s="25"/>
      <c r="E14" s="21">
        <f>SUM(E5:E13)</f>
        <v>0</v>
      </c>
      <c r="F14" s="22"/>
      <c r="G14" s="21">
        <f t="shared" ref="G14:H14" si="3">SUM(G5:G13)</f>
        <v>0</v>
      </c>
      <c r="H14" s="21">
        <f t="shared" si="3"/>
        <v>0</v>
      </c>
      <c r="I14" s="9"/>
    </row>
  </sheetData>
  <mergeCells count="2">
    <mergeCell ref="A14:D14"/>
    <mergeCell ref="A2:I2"/>
  </mergeCells>
  <pageMargins left="0.7" right="0.7" top="0.75" bottom="0.75" header="0.3" footer="0.3"/>
  <pageSetup paperSize="9" scale="67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tabSelected="1" workbookViewId="0">
      <selection activeCell="A3" sqref="A3"/>
    </sheetView>
  </sheetViews>
  <sheetFormatPr defaultRowHeight="15" x14ac:dyDescent="0.25"/>
  <cols>
    <col min="2" max="2" width="53.85546875" customWidth="1"/>
    <col min="3" max="3" width="55.28515625" customWidth="1"/>
    <col min="9" max="9" width="19.140625" customWidth="1"/>
  </cols>
  <sheetData>
    <row r="1" spans="1:9" s="8" customFormat="1" x14ac:dyDescent="0.25">
      <c r="A1" s="12" t="s">
        <v>54</v>
      </c>
      <c r="D1" s="13"/>
      <c r="E1" s="13"/>
      <c r="F1" s="13"/>
      <c r="G1" s="13"/>
      <c r="H1" s="13"/>
      <c r="I1" s="13" t="s">
        <v>0</v>
      </c>
    </row>
    <row r="2" spans="1:9" s="8" customFormat="1" x14ac:dyDescent="0.25">
      <c r="A2" s="26" t="s">
        <v>55</v>
      </c>
      <c r="B2" s="26"/>
      <c r="C2" s="26"/>
      <c r="D2" s="26"/>
      <c r="E2" s="26"/>
      <c r="F2" s="26"/>
      <c r="G2" s="26"/>
      <c r="H2" s="26"/>
      <c r="I2" s="26"/>
    </row>
    <row r="3" spans="1:9" s="8" customFormat="1" x14ac:dyDescent="0.25">
      <c r="A3" s="27" t="s">
        <v>53</v>
      </c>
    </row>
    <row r="4" spans="1:9" s="8" customFormat="1" ht="51" x14ac:dyDescent="0.25">
      <c r="A4" s="9" t="s">
        <v>1</v>
      </c>
      <c r="B4" s="10" t="s">
        <v>2</v>
      </c>
      <c r="C4" s="10" t="s">
        <v>3</v>
      </c>
      <c r="D4" s="14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5" t="s">
        <v>9</v>
      </c>
    </row>
    <row r="5" spans="1:9" s="8" customFormat="1" ht="259.5" customHeight="1" x14ac:dyDescent="0.25">
      <c r="A5" s="18">
        <v>1</v>
      </c>
      <c r="B5" s="17" t="s">
        <v>52</v>
      </c>
      <c r="C5" s="10" t="s">
        <v>51</v>
      </c>
      <c r="D5" s="19"/>
      <c r="E5" s="19">
        <f>D5</f>
        <v>0</v>
      </c>
      <c r="F5" s="20"/>
      <c r="G5" s="19">
        <f>E5*F5</f>
        <v>0</v>
      </c>
      <c r="H5" s="19">
        <f>E5+G5</f>
        <v>0</v>
      </c>
      <c r="I5" s="18"/>
    </row>
    <row r="6" spans="1:9" s="8" customFormat="1" x14ac:dyDescent="0.25">
      <c r="A6" s="24" t="s">
        <v>30</v>
      </c>
      <c r="B6" s="25"/>
      <c r="C6" s="25"/>
      <c r="D6" s="25"/>
      <c r="E6" s="21">
        <f>E5</f>
        <v>0</v>
      </c>
      <c r="F6" s="23"/>
      <c r="G6" s="21">
        <f>G5</f>
        <v>0</v>
      </c>
      <c r="H6" s="21">
        <f>H5</f>
        <v>0</v>
      </c>
      <c r="I6" s="9"/>
    </row>
  </sheetData>
  <mergeCells count="2">
    <mergeCell ref="A6:D6"/>
    <mergeCell ref="A2:I2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Zadanie nr 1</vt:lpstr>
      <vt:lpstr>Zadanie nr 2</vt:lpstr>
      <vt:lpstr>Zadanie nr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 ZZOZ</dc:creator>
  <cp:lastModifiedBy>agnieszka</cp:lastModifiedBy>
  <cp:lastPrinted>2026-10-19T10:15:11Z</cp:lastPrinted>
  <dcterms:created xsi:type="dcterms:W3CDTF">2026-10-19T10:01:43Z</dcterms:created>
  <dcterms:modified xsi:type="dcterms:W3CDTF">2026-10-29T06:54:18Z</dcterms:modified>
</cp:coreProperties>
</file>