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10.8.0.1\Dokumenty\Dokumenty\POWIATY\Białystok\2027 rok\SWZ 2027\SWZ , OPZ 2027\29.10.2026 OPZ, SWZ do KL\"/>
    </mc:Choice>
  </mc:AlternateContent>
  <xr:revisionPtr revIDLastSave="0" documentId="13_ncr:1_{4A07E38D-0918-4484-9A6B-BE334AEF3A02}" xr6:coauthVersionLast="47" xr6:coauthVersionMax="47" xr10:uidLastSave="{00000000-0000-0000-0000-000000000000}"/>
  <bookViews>
    <workbookView xWindow="-108" yWindow="-108" windowWidth="23256" windowHeight="12456" activeTab="1" xr2:uid="{00000000-000D-0000-FFFF-FFFF00000000}"/>
  </bookViews>
  <sheets>
    <sheet name="Zakładka nr 1" sheetId="12" r:id="rId1"/>
    <sheet name="Zakładka nr 2" sheetId="3" r:id="rId2"/>
    <sheet name="Zakładka nr 3" sheetId="4" r:id="rId3"/>
    <sheet name="Zakładka nr 4 wykaz pojazdów" sheetId="5" r:id="rId4"/>
    <sheet name="Zakładka nr 4A wykaz dróg" sheetId="25" r:id="rId5"/>
    <sheet name="Zakładka nr 5" sheetId="19" r:id="rId6"/>
  </sheets>
  <definedNames>
    <definedName name="_xlnm._FilterDatabase" localSheetId="0" hidden="1">'Zakładka nr 1'!#REF!</definedName>
    <definedName name="_xlnm._FilterDatabase" localSheetId="1" hidden="1">'Zakładka nr 2'!#REF!</definedName>
    <definedName name="_xlnm._FilterDatabase" localSheetId="2" hidden="1">'Zakładka nr 3'!#REF!</definedName>
    <definedName name="_xlnm._FilterDatabase" localSheetId="3" hidden="1">'Zakładka nr 4 wykaz pojazdów'!#REF!</definedName>
    <definedName name="_xlnm.Print_Area" localSheetId="0">'Zakładka nr 1'!$A$2:$M$23</definedName>
    <definedName name="_xlnm.Print_Area" localSheetId="1">'Zakładka nr 2'!$A$2:$T$47</definedName>
    <definedName name="_xlnm.Print_Area" localSheetId="2">'Zakładka nr 3'!$A$1:$F$70</definedName>
    <definedName name="_xlnm.Print_Area" localSheetId="3">'Zakładka nr 4 wykaz pojazdów'!$A$1:$W$119</definedName>
    <definedName name="rzeczywista" localSheetId="0">'Zakładka nr 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4" i="3" l="1"/>
  <c r="K14" i="19"/>
  <c r="I14" i="19"/>
  <c r="C3" i="3"/>
  <c r="E84" i="3"/>
  <c r="E308" i="3"/>
  <c r="E307" i="3"/>
  <c r="E296" i="3"/>
  <c r="E283" i="3"/>
  <c r="E282" i="3"/>
  <c r="E255" i="3"/>
  <c r="E254" i="3"/>
  <c r="E253" i="3"/>
  <c r="E252" i="3"/>
  <c r="E250" i="3"/>
  <c r="E249" i="3"/>
  <c r="E248" i="3"/>
  <c r="E239" i="3"/>
  <c r="E227" i="3"/>
  <c r="E226" i="3"/>
  <c r="E175" i="3"/>
  <c r="E159" i="3"/>
  <c r="E141" i="3"/>
  <c r="E140" i="3"/>
  <c r="E139" i="3"/>
  <c r="E115" i="3"/>
  <c r="E114" i="3"/>
  <c r="E113" i="3"/>
  <c r="E112" i="3"/>
  <c r="E111" i="3"/>
  <c r="E110" i="3"/>
  <c r="E109" i="3"/>
  <c r="E108" i="3"/>
  <c r="E107" i="3"/>
  <c r="E106" i="3"/>
  <c r="E105" i="3"/>
  <c r="E82" i="3"/>
  <c r="E89" i="3"/>
  <c r="E88" i="3"/>
  <c r="E87" i="3"/>
  <c r="E86" i="3"/>
  <c r="E85" i="3"/>
  <c r="E83" i="3"/>
  <c r="E67" i="3"/>
  <c r="E66" i="3"/>
  <c r="E68" i="3"/>
  <c r="E65" i="3"/>
  <c r="E54" i="3"/>
  <c r="E53" i="3"/>
  <c r="E29" i="3"/>
  <c r="E28" i="3"/>
  <c r="E24" i="3"/>
  <c r="E21" i="3"/>
  <c r="E20" i="3"/>
  <c r="E25" i="3"/>
  <c r="E23" i="3"/>
  <c r="E22" i="3"/>
  <c r="E19" i="3"/>
  <c r="E18" i="3"/>
  <c r="E26" i="3"/>
  <c r="E216" i="3" l="1"/>
  <c r="E214" i="3" l="1"/>
  <c r="C5" i="3" l="1"/>
  <c r="C5" i="4" l="1"/>
  <c r="E264" i="3" l="1"/>
  <c r="E27" i="3"/>
  <c r="E262" i="3" l="1"/>
  <c r="C51" i="4"/>
  <c r="E230" i="3"/>
  <c r="C42" i="4" l="1"/>
  <c r="E150" i="3" l="1"/>
  <c r="E122" i="3" l="1"/>
  <c r="C4" i="3" s="1"/>
  <c r="E73" i="3" l="1"/>
  <c r="E44" i="3" l="1"/>
  <c r="C6" i="3" s="1"/>
  <c r="C7" i="3" s="1"/>
  <c r="L13" i="19" l="1"/>
  <c r="K13" i="19"/>
  <c r="J13" i="19"/>
  <c r="I13" i="19"/>
  <c r="C13" i="19" l="1"/>
  <c r="D13" i="19"/>
  <c r="E13" i="19"/>
  <c r="F13" i="19"/>
  <c r="H13" i="19"/>
  <c r="G13" i="19"/>
  <c r="C68" i="4" l="1"/>
  <c r="C54" i="4" l="1"/>
  <c r="C36" i="4" l="1"/>
  <c r="C33" i="4" l="1"/>
  <c r="C27" i="4"/>
  <c r="C24" i="4" l="1"/>
  <c r="C14" i="4" l="1"/>
  <c r="C11" i="4" l="1"/>
  <c r="C65" i="4"/>
  <c r="C62" i="4"/>
  <c r="C59" i="4"/>
  <c r="C48" i="4"/>
  <c r="C45" i="4"/>
  <c r="C39" i="4"/>
  <c r="C30" i="4"/>
  <c r="C21" i="4"/>
  <c r="C17" i="4"/>
  <c r="C6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KasiaM</author>
    <author>Przemek</author>
    <author>PrzemekB</author>
    <author>Daniel Nierodzik</author>
  </authors>
  <commentList>
    <comment ref="T15" authorId="0" shapeId="0" xr:uid="{4B812C3D-C0F1-493F-AE07-68260DA61473}">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15" authorId="0" shapeId="0" xr:uid="{2F23F359-2BB1-4497-A936-4FE812AC6D3F}">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18" authorId="0" shapeId="0" xr:uid="{C25FEC34-33AB-412C-AB39-6EB28896AEDC}">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8" authorId="1" shapeId="0" xr:uid="{D8DF9749-8BE5-4F75-90CB-E60BDBF39D41}">
      <text>
        <r>
          <rPr>
            <sz val="9"/>
            <color indexed="81"/>
            <rFont val="Tahoma"/>
            <family val="2"/>
            <charset val="238"/>
          </rPr>
          <t>Wywołującym alarm w miejscu chronionego obiektu, bez stałego adresata alarmu.</t>
        </r>
      </text>
    </comment>
    <comment ref="AV18" authorId="1" shapeId="0" xr:uid="{7061D27C-FD21-4809-B3AE-8EB30F9F3C82}">
      <text>
        <r>
          <rPr>
            <sz val="9"/>
            <color indexed="81"/>
            <rFont val="Tahoma"/>
            <family val="2"/>
            <charset val="238"/>
          </rPr>
          <t>np. Policja, firma ochrony mienia</t>
        </r>
      </text>
    </comment>
    <comment ref="BJ18" authorId="2" shapeId="0" xr:uid="{12372153-C38B-496B-9360-4E8319EEAC6C}">
      <text>
        <r>
          <rPr>
            <sz val="9"/>
            <color indexed="81"/>
            <rFont val="Tahoma"/>
            <family val="2"/>
            <charset val="238"/>
          </rPr>
          <t>np. Państwowa Straż Pożarna, zakładowa straż pożarna, portiernia, agencja ochrony mienia</t>
        </r>
      </text>
    </comment>
    <comment ref="BK18" authorId="2" shapeId="0" xr:uid="{5C62EBFE-A3EF-4C1A-9D1F-485794202669}">
      <text>
        <r>
          <rPr>
            <sz val="9"/>
            <color indexed="81"/>
            <rFont val="Tahoma"/>
            <family val="2"/>
            <charset val="238"/>
          </rPr>
          <t xml:space="preserve">Przykłady instalacji gaśniczych:
wodna: tryskaczowa lub zraszaczowi, 
CO2, halonowa, azotowa, pianowa, proszkowa </t>
        </r>
      </text>
    </comment>
    <comment ref="AA19" authorId="0" shapeId="0" xr:uid="{A534225D-66C9-4746-A552-8EF36532BBA3}">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9" authorId="1" shapeId="0" xr:uid="{E61D06C4-0461-4D80-8E30-6D3E1F00F3F9}">
      <text>
        <r>
          <rPr>
            <sz val="9"/>
            <color indexed="81"/>
            <rFont val="Tahoma"/>
            <family val="2"/>
            <charset val="238"/>
          </rPr>
          <t>Wywołującym alarm w miejscu chronionego obiektu, bez stałego adresata alarmu.</t>
        </r>
      </text>
    </comment>
    <comment ref="AV19" authorId="1" shapeId="0" xr:uid="{9C100345-2178-4EC0-91F3-6EA286742B31}">
      <text>
        <r>
          <rPr>
            <sz val="9"/>
            <color indexed="81"/>
            <rFont val="Tahoma"/>
            <family val="2"/>
            <charset val="238"/>
          </rPr>
          <t>np. Policja, firma ochrony mienia</t>
        </r>
      </text>
    </comment>
    <comment ref="BJ19" authorId="2" shapeId="0" xr:uid="{0C886ACA-7D08-4FBE-B3AB-BD42382FA4DC}">
      <text>
        <r>
          <rPr>
            <sz val="9"/>
            <color indexed="81"/>
            <rFont val="Tahoma"/>
            <family val="2"/>
            <charset val="238"/>
          </rPr>
          <t>np. Państwowa Straż Pożarna, zakładowa straż pożarna, portiernia, agencja ochrony mienia</t>
        </r>
      </text>
    </comment>
    <comment ref="BK19" authorId="2" shapeId="0" xr:uid="{6BB62471-3298-4278-88E7-E6DCE4B65BFF}">
      <text>
        <r>
          <rPr>
            <sz val="9"/>
            <color indexed="81"/>
            <rFont val="Tahoma"/>
            <family val="2"/>
            <charset val="238"/>
          </rPr>
          <t xml:space="preserve">Przykłady instalacji gaśniczych:
wodna: tryskaczowa lub zraszaczowi, 
CO2, halonowa, azotowa, pianowa, proszkowa </t>
        </r>
      </text>
    </comment>
    <comment ref="AA20" authorId="0" shapeId="0" xr:uid="{2A557339-2965-44BA-A061-CFE05E42948E}">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0" authorId="1" shapeId="0" xr:uid="{44B5F81F-6B6C-46E4-9E6F-1C744D50558C}">
      <text>
        <r>
          <rPr>
            <sz val="9"/>
            <color indexed="81"/>
            <rFont val="Tahoma"/>
            <family val="2"/>
            <charset val="238"/>
          </rPr>
          <t>Wywołującym alarm w miejscu chronionego obiektu, bez stałego adresata alarmu.</t>
        </r>
      </text>
    </comment>
    <comment ref="AV20" authorId="1" shapeId="0" xr:uid="{167D592A-909C-4086-A008-745F0E012F05}">
      <text>
        <r>
          <rPr>
            <sz val="9"/>
            <color indexed="81"/>
            <rFont val="Tahoma"/>
            <family val="2"/>
            <charset val="238"/>
          </rPr>
          <t>np. Policja, firma ochrony mienia</t>
        </r>
      </text>
    </comment>
    <comment ref="BJ20" authorId="2" shapeId="0" xr:uid="{7224112D-A5EF-40CA-9E4C-2935389DAAD5}">
      <text>
        <r>
          <rPr>
            <sz val="9"/>
            <color indexed="81"/>
            <rFont val="Tahoma"/>
            <family val="2"/>
            <charset val="238"/>
          </rPr>
          <t>np. Państwowa Straż Pożarna, zakładowa straż pożarna, portiernia, agencja ochrony mienia</t>
        </r>
      </text>
    </comment>
    <comment ref="BK20" authorId="2" shapeId="0" xr:uid="{0BB0B3C1-9E83-4EAE-A4FC-1A0D250EEA36}">
      <text>
        <r>
          <rPr>
            <sz val="9"/>
            <color indexed="81"/>
            <rFont val="Tahoma"/>
            <family val="2"/>
            <charset val="238"/>
          </rPr>
          <t xml:space="preserve">Przykłady instalacji gaśniczych:
wodna: tryskaczowa lub zraszaczowi, 
CO2, halonowa, azotowa, pianowa, proszkowa </t>
        </r>
      </text>
    </comment>
    <comment ref="AA21" authorId="0" shapeId="0" xr:uid="{9E78DBF2-DA4B-4B7E-8600-B1D0F131C7DD}">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1" authorId="1" shapeId="0" xr:uid="{B232F12C-93FB-4348-B0C2-8B9C4D2441B7}">
      <text>
        <r>
          <rPr>
            <sz val="9"/>
            <color indexed="81"/>
            <rFont val="Tahoma"/>
            <family val="2"/>
            <charset val="238"/>
          </rPr>
          <t>Wywołującym alarm w miejscu chronionego obiektu, bez stałego adresata alarmu.</t>
        </r>
      </text>
    </comment>
    <comment ref="AV21" authorId="1" shapeId="0" xr:uid="{C92F2FE4-B34A-458B-8B75-4DC18E689FDD}">
      <text>
        <r>
          <rPr>
            <sz val="9"/>
            <color indexed="81"/>
            <rFont val="Tahoma"/>
            <family val="2"/>
            <charset val="238"/>
          </rPr>
          <t>np. Policja, firma ochrony mienia</t>
        </r>
      </text>
    </comment>
    <comment ref="BJ21" authorId="2" shapeId="0" xr:uid="{D8FC74AF-75B2-495B-BE3D-BAB3CA048ABD}">
      <text>
        <r>
          <rPr>
            <sz val="9"/>
            <color indexed="81"/>
            <rFont val="Tahoma"/>
            <family val="2"/>
            <charset val="238"/>
          </rPr>
          <t>np. Państwowa Straż Pożarna, zakładowa straż pożarna, portiernia, agencja ochrony mienia</t>
        </r>
      </text>
    </comment>
    <comment ref="BK21" authorId="2" shapeId="0" xr:uid="{C0436DCB-CFBF-4CDF-9111-DBA2F2AFBBAE}">
      <text>
        <r>
          <rPr>
            <sz val="9"/>
            <color indexed="81"/>
            <rFont val="Tahoma"/>
            <family val="2"/>
            <charset val="238"/>
          </rPr>
          <t xml:space="preserve">Przykłady instalacji gaśniczych:
wodna: tryskaczowa lub zraszaczowi, 
CO2, halonowa, azotowa, pianowa, proszkowa </t>
        </r>
      </text>
    </comment>
    <comment ref="AA22" authorId="0" shapeId="0" xr:uid="{4E273EFB-BB9F-4E88-B5C3-C34E47A8C757}">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2" authorId="1" shapeId="0" xr:uid="{20DE8C80-D75F-4A80-BDB3-890C2B41FC0F}">
      <text>
        <r>
          <rPr>
            <sz val="9"/>
            <color indexed="81"/>
            <rFont val="Tahoma"/>
            <family val="2"/>
            <charset val="238"/>
          </rPr>
          <t>Wywołującym alarm w miejscu chronionego obiektu, bez stałego adresata alarmu.</t>
        </r>
      </text>
    </comment>
    <comment ref="AV22" authorId="1" shapeId="0" xr:uid="{740F67EB-F650-4B2C-B15E-AB7304BF9CD4}">
      <text>
        <r>
          <rPr>
            <sz val="9"/>
            <color indexed="81"/>
            <rFont val="Tahoma"/>
            <family val="2"/>
            <charset val="238"/>
          </rPr>
          <t>np. Policja, firma ochrony mienia</t>
        </r>
      </text>
    </comment>
    <comment ref="BJ22" authorId="2" shapeId="0" xr:uid="{F716C8AD-29D1-468D-81C2-ABA45C81701F}">
      <text>
        <r>
          <rPr>
            <sz val="9"/>
            <color indexed="81"/>
            <rFont val="Tahoma"/>
            <family val="2"/>
            <charset val="238"/>
          </rPr>
          <t>np. Państwowa Straż Pożarna, zakładowa straż pożarna, portiernia, agencja ochrony mienia</t>
        </r>
      </text>
    </comment>
    <comment ref="BK22" authorId="2" shapeId="0" xr:uid="{39BA9E10-FFBC-407D-9A6D-9D93C71B87D0}">
      <text>
        <r>
          <rPr>
            <sz val="9"/>
            <color indexed="81"/>
            <rFont val="Tahoma"/>
            <family val="2"/>
            <charset val="238"/>
          </rPr>
          <t xml:space="preserve">Przykłady instalacji gaśniczych:
wodna: tryskaczowa lub zraszaczowi, 
CO2, halonowa, azotowa, pianowa, proszkowa </t>
        </r>
      </text>
    </comment>
    <comment ref="AA23" authorId="0" shapeId="0" xr:uid="{7D76128F-C209-41C3-8E0B-0C3E2136746F}">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3" authorId="1" shapeId="0" xr:uid="{DB628A21-D93C-4B8D-9D77-BA5F8C99D3A4}">
      <text>
        <r>
          <rPr>
            <sz val="9"/>
            <color indexed="81"/>
            <rFont val="Tahoma"/>
            <family val="2"/>
            <charset val="238"/>
          </rPr>
          <t>Wywołującym alarm w miejscu chronionego obiektu, bez stałego adresata alarmu.</t>
        </r>
      </text>
    </comment>
    <comment ref="AV23" authorId="1" shapeId="0" xr:uid="{CCCD1944-9590-449C-B682-82F0041A87EB}">
      <text>
        <r>
          <rPr>
            <sz val="9"/>
            <color indexed="81"/>
            <rFont val="Tahoma"/>
            <family val="2"/>
            <charset val="238"/>
          </rPr>
          <t>np. Policja, firma ochrony mienia</t>
        </r>
      </text>
    </comment>
    <comment ref="BJ23" authorId="2" shapeId="0" xr:uid="{C93B5FAF-7234-4BA2-826A-83EF36622E65}">
      <text>
        <r>
          <rPr>
            <sz val="9"/>
            <color indexed="81"/>
            <rFont val="Tahoma"/>
            <family val="2"/>
            <charset val="238"/>
          </rPr>
          <t>np. Państwowa Straż Pożarna, zakładowa straż pożarna, portiernia, agencja ochrony mienia</t>
        </r>
      </text>
    </comment>
    <comment ref="BK23" authorId="2" shapeId="0" xr:uid="{1B5D7190-16BB-4F0B-B9E6-FC3965ADDA7F}">
      <text>
        <r>
          <rPr>
            <sz val="9"/>
            <color indexed="81"/>
            <rFont val="Tahoma"/>
            <family val="2"/>
            <charset val="238"/>
          </rPr>
          <t xml:space="preserve">Przykłady instalacji gaśniczych:
wodna: tryskaczowa lub zraszaczowi, 
CO2, halonowa, azotowa, pianowa, proszkowa </t>
        </r>
      </text>
    </comment>
    <comment ref="AA24" authorId="0" shapeId="0" xr:uid="{7DFAEA7E-ED4B-42ED-BF64-6FB2221323FA}">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4" authorId="1" shapeId="0" xr:uid="{ED689A51-9B6A-495E-B396-BD65C2D32848}">
      <text>
        <r>
          <rPr>
            <sz val="9"/>
            <color indexed="81"/>
            <rFont val="Tahoma"/>
            <family val="2"/>
            <charset val="238"/>
          </rPr>
          <t>Wywołującym alarm w miejscu chronionego obiektu, bez stałego adresata alarmu.</t>
        </r>
      </text>
    </comment>
    <comment ref="AV24" authorId="1" shapeId="0" xr:uid="{B8AD8003-EDBF-480D-940F-58F8F6EA29CD}">
      <text>
        <r>
          <rPr>
            <sz val="9"/>
            <color indexed="81"/>
            <rFont val="Tahoma"/>
            <family val="2"/>
            <charset val="238"/>
          </rPr>
          <t>np. Policja, firma ochrony mienia</t>
        </r>
      </text>
    </comment>
    <comment ref="BJ24" authorId="2" shapeId="0" xr:uid="{33AAB8D3-A06E-467C-9271-FA730400C0E2}">
      <text>
        <r>
          <rPr>
            <sz val="9"/>
            <color indexed="81"/>
            <rFont val="Tahoma"/>
            <family val="2"/>
            <charset val="238"/>
          </rPr>
          <t>np. Państwowa Straż Pożarna, zakładowa straż pożarna, portiernia, agencja ochrony mienia</t>
        </r>
      </text>
    </comment>
    <comment ref="BK24" authorId="2" shapeId="0" xr:uid="{4B4B4793-6D48-4B3A-B8E4-961345BFADF5}">
      <text>
        <r>
          <rPr>
            <sz val="9"/>
            <color indexed="81"/>
            <rFont val="Tahoma"/>
            <family val="2"/>
            <charset val="238"/>
          </rPr>
          <t xml:space="preserve">Przykłady instalacji gaśniczych:
wodna: tryskaczowa lub zraszaczowi, 
CO2, halonowa, azotowa, pianowa, proszkowa </t>
        </r>
      </text>
    </comment>
    <comment ref="AA25" authorId="0" shapeId="0" xr:uid="{F1C58669-59C2-4619-AF32-3468233AC5F4}">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5" authorId="1" shapeId="0" xr:uid="{7AF35AAA-F7A3-4F14-8749-C59ED59DC6D1}">
      <text>
        <r>
          <rPr>
            <sz val="9"/>
            <color indexed="81"/>
            <rFont val="Tahoma"/>
            <family val="2"/>
            <charset val="238"/>
          </rPr>
          <t>Wywołującym alarm w miejscu chronionego obiektu, bez stałego adresata alarmu.</t>
        </r>
      </text>
    </comment>
    <comment ref="AV25" authorId="1" shapeId="0" xr:uid="{3F03CCFE-E5C7-4FC3-8806-36A81DE72A49}">
      <text>
        <r>
          <rPr>
            <sz val="9"/>
            <color indexed="81"/>
            <rFont val="Tahoma"/>
            <family val="2"/>
            <charset val="238"/>
          </rPr>
          <t>np. Policja, firma ochrony mienia</t>
        </r>
      </text>
    </comment>
    <comment ref="BJ25" authorId="2" shapeId="0" xr:uid="{AC49A66C-D36D-4B59-A07E-B1E4AD3BE513}">
      <text>
        <r>
          <rPr>
            <sz val="9"/>
            <color indexed="81"/>
            <rFont val="Tahoma"/>
            <family val="2"/>
            <charset val="238"/>
          </rPr>
          <t>np. Państwowa Straż Pożarna, zakładowa straż pożarna, portiernia, agencja ochrony mienia</t>
        </r>
      </text>
    </comment>
    <comment ref="BK25" authorId="2" shapeId="0" xr:uid="{C526218F-AB18-4C80-9171-1BA9CC057F65}">
      <text>
        <r>
          <rPr>
            <sz val="9"/>
            <color indexed="81"/>
            <rFont val="Tahoma"/>
            <family val="2"/>
            <charset val="238"/>
          </rPr>
          <t xml:space="preserve">Przykłady instalacji gaśniczych:
wodna: tryskaczowa lub zraszaczowi, 
CO2, halonowa, azotowa, pianowa, proszkowa </t>
        </r>
      </text>
    </comment>
    <comment ref="AA26" authorId="0" shapeId="0" xr:uid="{8CB0961A-612A-4F7C-9D47-4E9A911D2826}">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6" authorId="1" shapeId="0" xr:uid="{3C4DAF4B-1BC6-413D-85B0-4298CA3C1215}">
      <text>
        <r>
          <rPr>
            <sz val="9"/>
            <color indexed="81"/>
            <rFont val="Tahoma"/>
            <family val="2"/>
            <charset val="238"/>
          </rPr>
          <t>Wywołującym alarm w miejscu chronionego obiektu, bez stałego adresata alarmu.</t>
        </r>
      </text>
    </comment>
    <comment ref="AV26" authorId="1" shapeId="0" xr:uid="{B5F89695-8EDD-4441-AF4E-A547C05F2330}">
      <text>
        <r>
          <rPr>
            <sz val="9"/>
            <color indexed="81"/>
            <rFont val="Tahoma"/>
            <family val="2"/>
            <charset val="238"/>
          </rPr>
          <t>np. Policja, firma ochrony mienia</t>
        </r>
      </text>
    </comment>
    <comment ref="BJ26" authorId="2" shapeId="0" xr:uid="{A77539DD-2DE1-428C-8950-408D863276ED}">
      <text>
        <r>
          <rPr>
            <sz val="9"/>
            <color indexed="81"/>
            <rFont val="Tahoma"/>
            <family val="2"/>
            <charset val="238"/>
          </rPr>
          <t>np. Państwowa Straż Pożarna, zakładowa straż pożarna, portiernia, agencja ochrony mienia</t>
        </r>
      </text>
    </comment>
    <comment ref="BK26" authorId="2" shapeId="0" xr:uid="{96814174-461D-4E43-AF07-7110DB7A74DF}">
      <text>
        <r>
          <rPr>
            <sz val="9"/>
            <color indexed="81"/>
            <rFont val="Tahoma"/>
            <family val="2"/>
            <charset val="238"/>
          </rPr>
          <t xml:space="preserve">Przykłady instalacji gaśniczych:
wodna: tryskaczowa lub zraszaczowi, 
CO2, halonowa, azotowa, pianowa, proszkowa </t>
        </r>
      </text>
    </comment>
    <comment ref="AA27" authorId="0" shapeId="0" xr:uid="{CCB294AD-0622-4977-B4BE-063DAB8155C9}">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7" authorId="1" shapeId="0" xr:uid="{85A95FC1-8DF2-4D75-8041-B785841A456C}">
      <text>
        <r>
          <rPr>
            <sz val="9"/>
            <color indexed="81"/>
            <rFont val="Tahoma"/>
            <family val="2"/>
            <charset val="238"/>
          </rPr>
          <t>Wywołującym alarm w miejscu chronionego obiektu, bez stałego adresata alarmu.</t>
        </r>
      </text>
    </comment>
    <comment ref="AV27" authorId="1" shapeId="0" xr:uid="{7913AB62-D783-44AB-811A-87B072FAA124}">
      <text>
        <r>
          <rPr>
            <sz val="9"/>
            <color indexed="81"/>
            <rFont val="Tahoma"/>
            <family val="2"/>
            <charset val="238"/>
          </rPr>
          <t>np. Policja, firma ochrony mienia</t>
        </r>
      </text>
    </comment>
    <comment ref="BJ27" authorId="2" shapeId="0" xr:uid="{0D9E1F1D-E1AB-419E-B735-B94C47938104}">
      <text>
        <r>
          <rPr>
            <sz val="9"/>
            <color indexed="81"/>
            <rFont val="Tahoma"/>
            <family val="2"/>
            <charset val="238"/>
          </rPr>
          <t>np. Państwowa Straż Pożarna, zakładowa straż pożarna, portiernia, agencja ochrony mienia</t>
        </r>
      </text>
    </comment>
    <comment ref="BK27" authorId="2" shapeId="0" xr:uid="{AB934D79-AFBA-4EF3-8A3E-35B7FFC9CCE4}">
      <text>
        <r>
          <rPr>
            <sz val="9"/>
            <color indexed="81"/>
            <rFont val="Tahoma"/>
            <family val="2"/>
            <charset val="238"/>
          </rPr>
          <t xml:space="preserve">Przykłady instalacji gaśniczych:
wodna: tryskaczowa lub zraszaczowi, 
CO2, halonowa, azotowa, pianowa, proszkowa </t>
        </r>
      </text>
    </comment>
    <comment ref="AA28" authorId="0" shapeId="0" xr:uid="{E9C8B8BA-3F6B-48F9-A145-7F49ED23DFB8}">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8" authorId="1" shapeId="0" xr:uid="{FD77AF7E-8EF7-48EA-8DD6-DA442844A8D6}">
      <text>
        <r>
          <rPr>
            <sz val="9"/>
            <color indexed="81"/>
            <rFont val="Tahoma"/>
            <family val="2"/>
            <charset val="238"/>
          </rPr>
          <t>Wywołującym alarm w miejscu chronionego obiektu, bez stałego adresata alarmu.</t>
        </r>
      </text>
    </comment>
    <comment ref="AV28" authorId="1" shapeId="0" xr:uid="{71D99811-D2F1-44F2-AAA4-065285B6C972}">
      <text>
        <r>
          <rPr>
            <sz val="9"/>
            <color indexed="81"/>
            <rFont val="Tahoma"/>
            <family val="2"/>
            <charset val="238"/>
          </rPr>
          <t>np. Policja, firma ochrony mienia</t>
        </r>
      </text>
    </comment>
    <comment ref="BJ28" authorId="2" shapeId="0" xr:uid="{02892285-BDC5-4F02-843B-225552191B11}">
      <text>
        <r>
          <rPr>
            <sz val="9"/>
            <color indexed="81"/>
            <rFont val="Tahoma"/>
            <family val="2"/>
            <charset val="238"/>
          </rPr>
          <t>np. Państwowa Straż Pożarna, zakładowa straż pożarna, portiernia, agencja ochrony mienia</t>
        </r>
      </text>
    </comment>
    <comment ref="BK28" authorId="2" shapeId="0" xr:uid="{1012DD8D-9A04-4E49-84D5-2FE053B1A434}">
      <text>
        <r>
          <rPr>
            <sz val="9"/>
            <color indexed="81"/>
            <rFont val="Tahoma"/>
            <family val="2"/>
            <charset val="238"/>
          </rPr>
          <t xml:space="preserve">Przykłady instalacji gaśniczych:
wodna: tryskaczowa lub zraszaczowi, 
CO2, halonowa, azotowa, pianowa, proszkowa </t>
        </r>
      </text>
    </comment>
    <comment ref="AA29" authorId="0" shapeId="0" xr:uid="{7D0BE058-2073-4F14-9ECB-260CA9550388}">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9" authorId="1" shapeId="0" xr:uid="{A220AF82-3DDF-4247-8A3C-26EFA8FA8D84}">
      <text>
        <r>
          <rPr>
            <sz val="9"/>
            <color indexed="81"/>
            <rFont val="Tahoma"/>
            <family val="2"/>
            <charset val="238"/>
          </rPr>
          <t>Wywołującym alarm w miejscu chronionego obiektu, bez stałego adresata alarmu.</t>
        </r>
      </text>
    </comment>
    <comment ref="AV29" authorId="1" shapeId="0" xr:uid="{00EB7C39-B50F-48EB-BAC8-F29949B61E45}">
      <text>
        <r>
          <rPr>
            <sz val="9"/>
            <color indexed="81"/>
            <rFont val="Tahoma"/>
            <family val="2"/>
            <charset val="238"/>
          </rPr>
          <t>np. Policja, firma ochrony mienia</t>
        </r>
      </text>
    </comment>
    <comment ref="BJ29" authorId="2" shapeId="0" xr:uid="{2BF54576-B920-498E-8C27-085F0A949C13}">
      <text>
        <r>
          <rPr>
            <sz val="9"/>
            <color indexed="81"/>
            <rFont val="Tahoma"/>
            <family val="2"/>
            <charset val="238"/>
          </rPr>
          <t>np. Państwowa Straż Pożarna, zakładowa straż pożarna, portiernia, agencja ochrony mienia</t>
        </r>
      </text>
    </comment>
    <comment ref="T50" authorId="0" shapeId="0" xr:uid="{78491D88-83EA-4C33-963C-97426FBBD04A}">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50" authorId="0" shapeId="0" xr:uid="{B5129C17-DD4B-4552-A6C2-ADE1148A00D6}">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53" authorId="0" shapeId="0" xr:uid="{EC781F58-41B5-4061-88EC-49AED8FD9521}">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53" authorId="1" shapeId="0" xr:uid="{98795BA2-048D-4309-A3E7-3A4039716CB9}">
      <text>
        <r>
          <rPr>
            <sz val="9"/>
            <color indexed="81"/>
            <rFont val="Tahoma"/>
            <family val="2"/>
            <charset val="238"/>
          </rPr>
          <t>Wywołującym alarm w miejscu chronionego obiektu, bez stałego adresata alarmu.</t>
        </r>
      </text>
    </comment>
    <comment ref="AV53" authorId="1" shapeId="0" xr:uid="{E6B5B7F9-1475-4638-BF07-13799D47A904}">
      <text>
        <r>
          <rPr>
            <sz val="9"/>
            <color indexed="81"/>
            <rFont val="Tahoma"/>
            <family val="2"/>
            <charset val="238"/>
          </rPr>
          <t>np. Policja, firma ochrony mienia</t>
        </r>
      </text>
    </comment>
    <comment ref="BJ53" authorId="2" shapeId="0" xr:uid="{C175E531-D868-406F-AC5D-3891453A5798}">
      <text>
        <r>
          <rPr>
            <sz val="9"/>
            <color indexed="81"/>
            <rFont val="Tahoma"/>
            <family val="2"/>
            <charset val="238"/>
          </rPr>
          <t>np. Państwowa Straż Pożarna, zakładowa straż pożarna, portiernia, agencja ochrony mienia</t>
        </r>
      </text>
    </comment>
    <comment ref="BK53" authorId="2" shapeId="0" xr:uid="{2D0D7D9B-B27D-4769-9EE7-017C7BA61DB0}">
      <text>
        <r>
          <rPr>
            <sz val="9"/>
            <color indexed="81"/>
            <rFont val="Tahoma"/>
            <family val="2"/>
            <charset val="238"/>
          </rPr>
          <t xml:space="preserve">Przykłady instalacji gaśnicznych:
wodna: tryskaczowa lub zraszaczowa, 
CO2, halonowa, azotowa, pianowa, proszkowa </t>
        </r>
      </text>
    </comment>
    <comment ref="AA54" authorId="0" shapeId="0" xr:uid="{6B504028-7E99-4948-BE7B-CF53BFF14C31}">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54" authorId="1" shapeId="0" xr:uid="{3B1F8BC3-6F7E-4507-867F-E53682D2D5BB}">
      <text>
        <r>
          <rPr>
            <sz val="9"/>
            <color indexed="81"/>
            <rFont val="Tahoma"/>
            <family val="2"/>
            <charset val="238"/>
          </rPr>
          <t>Wywołującym alarm w miejscu chronionego obiektu, bez stałego adresata alarmu.</t>
        </r>
      </text>
    </comment>
    <comment ref="AV54" authorId="1" shapeId="0" xr:uid="{F031F22F-37CE-44AC-B8BF-7E7677034D2C}">
      <text>
        <r>
          <rPr>
            <sz val="9"/>
            <color indexed="81"/>
            <rFont val="Tahoma"/>
            <family val="2"/>
            <charset val="238"/>
          </rPr>
          <t>np. Policja, firma ochrony mienia</t>
        </r>
      </text>
    </comment>
    <comment ref="BJ54" authorId="2" shapeId="0" xr:uid="{9DA4593C-3AD4-4E78-B4E1-97950AB0FE1A}">
      <text>
        <r>
          <rPr>
            <sz val="9"/>
            <color indexed="81"/>
            <rFont val="Tahoma"/>
            <family val="2"/>
            <charset val="238"/>
          </rPr>
          <t>np. Państwowa Straż Pożarna, zakładowa straż pożarna, portiernia, agencja ochrony mienia</t>
        </r>
      </text>
    </comment>
    <comment ref="BK54" authorId="2" shapeId="0" xr:uid="{B8FEECB1-6BED-4126-A831-A6C6E1AD774A}">
      <text>
        <r>
          <rPr>
            <sz val="9"/>
            <color indexed="81"/>
            <rFont val="Tahoma"/>
            <family val="2"/>
            <charset val="238"/>
          </rPr>
          <t xml:space="preserve">Przykłady instalacji gaśnicznych:
wodna: tryskaczowa lub zraszaczowa, 
CO2, halonowa, azotowa, pianowa, proszkowa </t>
        </r>
      </text>
    </comment>
    <comment ref="T62" authorId="0" shapeId="0" xr:uid="{4B016541-6693-41FF-9DBC-DC6219C59144}">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62" authorId="0" shapeId="0" xr:uid="{9E665462-2AD6-40F8-BD13-9B5635B52A73}">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65" authorId="0" shapeId="0" xr:uid="{08829B75-B206-460C-94B5-D49C58CC059B}">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65" authorId="1" shapeId="0" xr:uid="{729B3A90-2FAC-414C-B373-55E4AE5BE88F}">
      <text>
        <r>
          <rPr>
            <sz val="9"/>
            <color indexed="81"/>
            <rFont val="Tahoma"/>
            <family val="2"/>
            <charset val="238"/>
          </rPr>
          <t>Wywołującym alarm w miejscu chronionego obiektu, bez stałego adresata alarmu.</t>
        </r>
      </text>
    </comment>
    <comment ref="AV65" authorId="1" shapeId="0" xr:uid="{4D430B2F-E354-490E-B401-AA29329CE158}">
      <text>
        <r>
          <rPr>
            <sz val="9"/>
            <color indexed="81"/>
            <rFont val="Tahoma"/>
            <family val="2"/>
            <charset val="238"/>
          </rPr>
          <t>np. Policja, firma ochrony mienia</t>
        </r>
      </text>
    </comment>
    <comment ref="BJ65" authorId="2" shapeId="0" xr:uid="{7BCD6647-C065-4BEB-AA85-1D89D2A09AF1}">
      <text>
        <r>
          <rPr>
            <sz val="9"/>
            <color indexed="81"/>
            <rFont val="Tahoma"/>
            <family val="2"/>
            <charset val="238"/>
          </rPr>
          <t>np. Państwowa Straż Pożarna, zakładowa straż pożarna, portiernia, agencja ochrony mienia</t>
        </r>
      </text>
    </comment>
    <comment ref="BK65" authorId="2" shapeId="0" xr:uid="{DB915391-F735-454C-B7FF-39019E8C21E8}">
      <text>
        <r>
          <rPr>
            <sz val="9"/>
            <color indexed="81"/>
            <rFont val="Tahoma"/>
            <family val="2"/>
            <charset val="238"/>
          </rPr>
          <t xml:space="preserve">Przykłady instalacji gaśnicznych:
wodna: tryskaczowa lub zraszaczowa, 
CO2, halonowa, azotowa, pianowa, proszkowa </t>
        </r>
      </text>
    </comment>
    <comment ref="AA66" authorId="0" shapeId="0" xr:uid="{54EC4AB5-C68E-4F5E-8DE4-365285B6EEE2}">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66" authorId="1" shapeId="0" xr:uid="{8033D9E9-791C-4583-B6E8-E9881CE8B863}">
      <text>
        <r>
          <rPr>
            <sz val="9"/>
            <color indexed="81"/>
            <rFont val="Tahoma"/>
            <family val="2"/>
            <charset val="238"/>
          </rPr>
          <t>Wywołującym alarm w miejscu chronionego obiektu, bez stałego adresata alarmu.</t>
        </r>
      </text>
    </comment>
    <comment ref="AV66" authorId="1" shapeId="0" xr:uid="{E1B77B79-6186-47BF-BD14-C75CA1C338AF}">
      <text>
        <r>
          <rPr>
            <sz val="9"/>
            <color indexed="81"/>
            <rFont val="Tahoma"/>
            <family val="2"/>
            <charset val="238"/>
          </rPr>
          <t>np. Policja, firma ochrony mienia</t>
        </r>
      </text>
    </comment>
    <comment ref="BJ66" authorId="2" shapeId="0" xr:uid="{6E724AB5-96A0-45EA-813B-8310FFC29FBD}">
      <text>
        <r>
          <rPr>
            <sz val="9"/>
            <color indexed="81"/>
            <rFont val="Tahoma"/>
            <family val="2"/>
            <charset val="238"/>
          </rPr>
          <t>np. Państwowa Straż Pożarna, zakładowa straż pożarna, portiernia, agencja ochrony mienia</t>
        </r>
      </text>
    </comment>
    <comment ref="BK66" authorId="2" shapeId="0" xr:uid="{ED446583-DA7B-4528-AC25-241135503E7C}">
      <text>
        <r>
          <rPr>
            <sz val="9"/>
            <color indexed="81"/>
            <rFont val="Tahoma"/>
            <family val="2"/>
            <charset val="238"/>
          </rPr>
          <t xml:space="preserve">Przykłady instalacji gaśnicznych:
wodna: tryskaczowa lub zraszaczowa, 
CO2, halonowa, azotowa, pianowa, proszkowa </t>
        </r>
      </text>
    </comment>
    <comment ref="AA67" authorId="0" shapeId="0" xr:uid="{6FAAACB4-F344-4460-BC75-93A1D4A5B41B}">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67" authorId="1" shapeId="0" xr:uid="{E735A4A1-87BE-4296-B665-042A68D76941}">
      <text>
        <r>
          <rPr>
            <sz val="9"/>
            <color indexed="81"/>
            <rFont val="Tahoma"/>
            <family val="2"/>
            <charset val="238"/>
          </rPr>
          <t>Wywołującym alarm w miejscu chronionego obiektu, bez stałego adresata alarmu.</t>
        </r>
      </text>
    </comment>
    <comment ref="AV67" authorId="1" shapeId="0" xr:uid="{DAA7042B-5898-4798-9E9D-18DEA6F4A41D}">
      <text>
        <r>
          <rPr>
            <sz val="9"/>
            <color indexed="81"/>
            <rFont val="Tahoma"/>
            <family val="2"/>
            <charset val="238"/>
          </rPr>
          <t>np. Policja, firma ochrony mienia</t>
        </r>
      </text>
    </comment>
    <comment ref="BJ67" authorId="2" shapeId="0" xr:uid="{1D9B0F23-2A3A-4E10-A956-9C6C74CE3665}">
      <text>
        <r>
          <rPr>
            <sz val="9"/>
            <color indexed="81"/>
            <rFont val="Tahoma"/>
            <family val="2"/>
            <charset val="238"/>
          </rPr>
          <t>np. Państwowa Straż Pożarna, zakładowa straż pożarna, portiernia, agencja ochrony mienia</t>
        </r>
      </text>
    </comment>
    <comment ref="BK67" authorId="2" shapeId="0" xr:uid="{2FE95BFA-8630-4CD4-A8C1-F4CAA6E5FF05}">
      <text>
        <r>
          <rPr>
            <sz val="9"/>
            <color indexed="81"/>
            <rFont val="Tahoma"/>
            <family val="2"/>
            <charset val="238"/>
          </rPr>
          <t xml:space="preserve">Przykłady instalacji gaśnicznych:
wodna: tryskaczowa lub zraszaczowa, 
CO2, halonowa, azotowa, pianowa, proszkowa </t>
        </r>
      </text>
    </comment>
    <comment ref="AA68" authorId="0" shapeId="0" xr:uid="{ACBC3F9C-2213-4741-8EA3-5CC6E6E305E5}">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68" authorId="1" shapeId="0" xr:uid="{D3DA2E31-DCD1-44FE-A5F4-36A5F0D63945}">
      <text>
        <r>
          <rPr>
            <sz val="9"/>
            <color indexed="81"/>
            <rFont val="Tahoma"/>
            <family val="2"/>
            <charset val="238"/>
          </rPr>
          <t>Wywołującym alarm w miejscu chronionego obiektu, bez stałego adresata alarmu.</t>
        </r>
      </text>
    </comment>
    <comment ref="AV68" authorId="1" shapeId="0" xr:uid="{6A4388FB-0F79-4D95-99F0-31C64439D638}">
      <text>
        <r>
          <rPr>
            <sz val="9"/>
            <color indexed="81"/>
            <rFont val="Tahoma"/>
            <family val="2"/>
            <charset val="238"/>
          </rPr>
          <t>np. Policja, firma ochrony mienia</t>
        </r>
      </text>
    </comment>
    <comment ref="BJ68" authorId="2" shapeId="0" xr:uid="{12AAA71B-463D-42E5-8593-EF543AC5FA3B}">
      <text>
        <r>
          <rPr>
            <sz val="9"/>
            <color indexed="81"/>
            <rFont val="Tahoma"/>
            <family val="2"/>
            <charset val="238"/>
          </rPr>
          <t>np. Państwowa Straż Pożarna, zakładowa straż pożarna, portiernia, agencja ochrony mienia</t>
        </r>
      </text>
    </comment>
    <comment ref="BK68" authorId="2" shapeId="0" xr:uid="{FA62CA8B-CD78-4346-B14F-DDB5F9EE5C54}">
      <text>
        <r>
          <rPr>
            <sz val="9"/>
            <color indexed="81"/>
            <rFont val="Tahoma"/>
            <family val="2"/>
            <charset val="238"/>
          </rPr>
          <t xml:space="preserve">Przykłady instalacji gaśnicznych:
wodna: tryskaczowa lub zraszaczowa, 
CO2, halonowa, azotowa, pianowa, proszkowa </t>
        </r>
      </text>
    </comment>
    <comment ref="T79" authorId="0" shapeId="0" xr:uid="{0E390C4C-001C-43D2-8998-763B59659332}">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79" authorId="0" shapeId="0" xr:uid="{C5129629-11A5-4473-82D9-B8E3E03E8102}">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82" authorId="0" shapeId="0" xr:uid="{282176B9-8914-4FAA-8D54-EF80CDF93DF6}">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82" authorId="1" shapeId="0" xr:uid="{944A2A85-4425-4B44-9602-05FA5429520F}">
      <text>
        <r>
          <rPr>
            <sz val="9"/>
            <color indexed="81"/>
            <rFont val="Tahoma"/>
            <family val="2"/>
            <charset val="238"/>
          </rPr>
          <t>Wywołującym alarm w miejscu chronionego obiektu, bez stałego adresata alarmu.</t>
        </r>
      </text>
    </comment>
    <comment ref="AV82" authorId="1" shapeId="0" xr:uid="{D0B03E6F-DBF9-4076-8A3D-88C613B21B7C}">
      <text>
        <r>
          <rPr>
            <sz val="9"/>
            <color indexed="81"/>
            <rFont val="Tahoma"/>
            <family val="2"/>
            <charset val="238"/>
          </rPr>
          <t>np. Policja, firma ochrony mienia</t>
        </r>
      </text>
    </comment>
    <comment ref="BJ82" authorId="2" shapeId="0" xr:uid="{A7AA7A41-1DBD-4DD3-B22E-7038F9570885}">
      <text>
        <r>
          <rPr>
            <sz val="9"/>
            <color indexed="81"/>
            <rFont val="Tahoma"/>
            <family val="2"/>
            <charset val="238"/>
          </rPr>
          <t>np. Państwowa Straż Pożarna, zakładowa straż pożarna, portiernia, agencja ochrony mienia</t>
        </r>
      </text>
    </comment>
    <comment ref="BK82" authorId="2" shapeId="0" xr:uid="{73E26758-BB51-46B0-9FF6-E6BD72E2D5A3}">
      <text>
        <r>
          <rPr>
            <sz val="9"/>
            <color indexed="81"/>
            <rFont val="Tahoma"/>
            <family val="2"/>
            <charset val="238"/>
          </rPr>
          <t xml:space="preserve">Przykłady instalacji gaśnicznych:
wodna: tryskaczowa lub zraszaczowa, 
CO2, halonowa, azotowa, pianowa, proszkowa </t>
        </r>
      </text>
    </comment>
    <comment ref="AA83" authorId="0" shapeId="0" xr:uid="{63779D40-67EA-4C92-81FA-D26B48E421B8}">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83" authorId="1" shapeId="0" xr:uid="{F8835A16-C767-4AF1-89CC-B665370E7E6D}">
      <text>
        <r>
          <rPr>
            <sz val="9"/>
            <color indexed="81"/>
            <rFont val="Tahoma"/>
            <family val="2"/>
            <charset val="238"/>
          </rPr>
          <t>Wywołującym alarm w miejscu chronionego obiektu, bez stałego adresata alarmu.</t>
        </r>
      </text>
    </comment>
    <comment ref="AV83" authorId="1" shapeId="0" xr:uid="{343AC859-EB66-4541-ADD6-D47711404FED}">
      <text>
        <r>
          <rPr>
            <sz val="9"/>
            <color indexed="81"/>
            <rFont val="Tahoma"/>
            <family val="2"/>
            <charset val="238"/>
          </rPr>
          <t>np. Policja, firma ochrony mienia</t>
        </r>
      </text>
    </comment>
    <comment ref="BJ83" authorId="2" shapeId="0" xr:uid="{F908B4D1-9CD6-45F6-B626-A0F0FD74DA26}">
      <text>
        <r>
          <rPr>
            <sz val="9"/>
            <color indexed="81"/>
            <rFont val="Tahoma"/>
            <family val="2"/>
            <charset val="238"/>
          </rPr>
          <t>np. Państwowa Straż Pożarna, zakładowa straż pożarna, portiernia, agencja ochrony mienia</t>
        </r>
      </text>
    </comment>
    <comment ref="BK83" authorId="2" shapeId="0" xr:uid="{4B2D38A8-D065-4BF5-B3E8-08129EEAEF05}">
      <text>
        <r>
          <rPr>
            <sz val="9"/>
            <color indexed="81"/>
            <rFont val="Tahoma"/>
            <family val="2"/>
            <charset val="238"/>
          </rPr>
          <t xml:space="preserve">Przykłady instalacji gaśnicznych:
wodna: tryskaczowa lub zraszaczowa, 
CO2, halonowa, azotowa, pianowa, proszkowa </t>
        </r>
      </text>
    </comment>
    <comment ref="AA84" authorId="0" shapeId="0" xr:uid="{FAA684CD-D942-4C73-8007-B223C1368648}">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84" authorId="1" shapeId="0" xr:uid="{330184A6-075F-43F7-BE16-841A3DA36F23}">
      <text>
        <r>
          <rPr>
            <sz val="9"/>
            <color indexed="81"/>
            <rFont val="Tahoma"/>
            <family val="2"/>
            <charset val="238"/>
          </rPr>
          <t>Wywołującym alarm w miejscu chronionego obiektu, bez stałego adresata alarmu.</t>
        </r>
      </text>
    </comment>
    <comment ref="AV84" authorId="1" shapeId="0" xr:uid="{0B18F796-3630-4F84-A6A6-9792A6297595}">
      <text>
        <r>
          <rPr>
            <sz val="9"/>
            <color indexed="81"/>
            <rFont val="Tahoma"/>
            <family val="2"/>
            <charset val="238"/>
          </rPr>
          <t>np. Policja, firma ochrony mienia</t>
        </r>
      </text>
    </comment>
    <comment ref="BJ84" authorId="2" shapeId="0" xr:uid="{9971770A-20EB-403C-AF2F-FAD5C003F080}">
      <text>
        <r>
          <rPr>
            <sz val="9"/>
            <color indexed="81"/>
            <rFont val="Tahoma"/>
            <family val="2"/>
            <charset val="238"/>
          </rPr>
          <t>np. Państwowa Straż Pożarna, zakładowa straż pożarna, portiernia, agencja ochrony mienia</t>
        </r>
      </text>
    </comment>
    <comment ref="BK84" authorId="2" shapeId="0" xr:uid="{5F06C339-E70D-434C-9D53-D29A7AD9F865}">
      <text>
        <r>
          <rPr>
            <sz val="9"/>
            <color indexed="81"/>
            <rFont val="Tahoma"/>
            <family val="2"/>
            <charset val="238"/>
          </rPr>
          <t xml:space="preserve">Przykłady instalacji gaśnicznych:
wodna: tryskaczowa lub zraszaczowa, 
CO2, halonowa, azotowa, pianowa, proszkowa </t>
        </r>
      </text>
    </comment>
    <comment ref="AA85" authorId="0" shapeId="0" xr:uid="{B88D81BD-9AA1-4DE4-B367-BEB2AECD2C14}">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85" authorId="1" shapeId="0" xr:uid="{DDE85F82-BF02-41B3-8533-BCC2783917BA}">
      <text>
        <r>
          <rPr>
            <sz val="9"/>
            <color indexed="81"/>
            <rFont val="Tahoma"/>
            <family val="2"/>
            <charset val="238"/>
          </rPr>
          <t>Wywołującym alarm w miejscu chronionego obiektu, bez stałego adresata alarmu.</t>
        </r>
      </text>
    </comment>
    <comment ref="AV85" authorId="1" shapeId="0" xr:uid="{2B1EE059-3E01-457A-BAA6-9AB537E0D751}">
      <text>
        <r>
          <rPr>
            <sz val="9"/>
            <color indexed="81"/>
            <rFont val="Tahoma"/>
            <family val="2"/>
            <charset val="238"/>
          </rPr>
          <t>np. Policja, firma ochrony mienia</t>
        </r>
      </text>
    </comment>
    <comment ref="BJ85" authorId="2" shapeId="0" xr:uid="{0F708344-99B9-4EE4-9E74-55C53540534C}">
      <text>
        <r>
          <rPr>
            <sz val="9"/>
            <color indexed="81"/>
            <rFont val="Tahoma"/>
            <family val="2"/>
            <charset val="238"/>
          </rPr>
          <t>np. Państwowa Straż Pożarna, zakładowa straż pożarna, portiernia, agencja ochrony mienia</t>
        </r>
      </text>
    </comment>
    <comment ref="BK85" authorId="2" shapeId="0" xr:uid="{F40EA4DD-EC81-48AB-BCF3-3A0720EF590E}">
      <text>
        <r>
          <rPr>
            <sz val="9"/>
            <color indexed="81"/>
            <rFont val="Tahoma"/>
            <family val="2"/>
            <charset val="238"/>
          </rPr>
          <t xml:space="preserve">Przykłady instalacji gaśnicznych:
wodna: tryskaczowa lub zraszaczowa, 
CO2, halonowa, azotowa, pianowa, proszkowa </t>
        </r>
      </text>
    </comment>
    <comment ref="AA86" authorId="0" shapeId="0" xr:uid="{0E09C3E8-B7D0-4623-BFD0-EFED235F8888}">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86" authorId="1" shapeId="0" xr:uid="{AA30D9B6-28ED-4199-AE83-1B3D8C1C27D0}">
      <text>
        <r>
          <rPr>
            <sz val="9"/>
            <color indexed="81"/>
            <rFont val="Tahoma"/>
            <family val="2"/>
            <charset val="238"/>
          </rPr>
          <t>Wywołującym alarm w miejscu chronionego obiektu, bez stałego adresata alarmu.</t>
        </r>
      </text>
    </comment>
    <comment ref="AV86" authorId="1" shapeId="0" xr:uid="{37AF48C8-C2D5-46DA-828A-003919BFAA5D}">
      <text>
        <r>
          <rPr>
            <sz val="9"/>
            <color indexed="81"/>
            <rFont val="Tahoma"/>
            <family val="2"/>
            <charset val="238"/>
          </rPr>
          <t>np. Policja, firma ochrony mienia</t>
        </r>
      </text>
    </comment>
    <comment ref="BJ86" authorId="2" shapeId="0" xr:uid="{AEF1A57B-7CB0-4583-B5A9-F9678DB4A85E}">
      <text>
        <r>
          <rPr>
            <sz val="9"/>
            <color indexed="81"/>
            <rFont val="Tahoma"/>
            <family val="2"/>
            <charset val="238"/>
          </rPr>
          <t>np. Państwowa Straż Pożarna, zakładowa straż pożarna, portiernia, agencja ochrony mienia</t>
        </r>
      </text>
    </comment>
    <comment ref="BK86" authorId="2" shapeId="0" xr:uid="{935AAABE-639C-4A64-BEEB-69BB4A8178CA}">
      <text>
        <r>
          <rPr>
            <sz val="9"/>
            <color indexed="81"/>
            <rFont val="Tahoma"/>
            <family val="2"/>
            <charset val="238"/>
          </rPr>
          <t xml:space="preserve">Przykłady instalacji gaśnicznych:
wodna: tryskaczowa lub zraszaczowa, 
CO2, halonowa, azotowa, pianowa, proszkowa </t>
        </r>
      </text>
    </comment>
    <comment ref="AA87" authorId="0" shapeId="0" xr:uid="{0E1376F9-7D21-4498-BDE1-1C42CF0120E6}">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87" authorId="1" shapeId="0" xr:uid="{04296AF8-690E-4ED1-9C76-CC7422F632C3}">
      <text>
        <r>
          <rPr>
            <sz val="9"/>
            <color indexed="81"/>
            <rFont val="Tahoma"/>
            <family val="2"/>
            <charset val="238"/>
          </rPr>
          <t>Wywołującym alarm w miejscu chronionego obiektu, bez stałego adresata alarmu.</t>
        </r>
      </text>
    </comment>
    <comment ref="AV87" authorId="1" shapeId="0" xr:uid="{72B9E679-C687-4D53-80ED-CC6CD6832508}">
      <text>
        <r>
          <rPr>
            <sz val="9"/>
            <color indexed="81"/>
            <rFont val="Tahoma"/>
            <family val="2"/>
            <charset val="238"/>
          </rPr>
          <t>np. Policja, firma ochrony mienia</t>
        </r>
      </text>
    </comment>
    <comment ref="BJ87" authorId="2" shapeId="0" xr:uid="{4F878FE2-07BF-405C-A105-FBF949FCD346}">
      <text>
        <r>
          <rPr>
            <sz val="9"/>
            <color indexed="81"/>
            <rFont val="Tahoma"/>
            <family val="2"/>
            <charset val="238"/>
          </rPr>
          <t>np. Państwowa Straż Pożarna, zakładowa straż pożarna, portiernia, agencja ochrony mienia</t>
        </r>
      </text>
    </comment>
    <comment ref="BK87" authorId="2" shapeId="0" xr:uid="{DD101188-BAE5-44DB-9040-3F46B79479EF}">
      <text>
        <r>
          <rPr>
            <sz val="9"/>
            <color indexed="81"/>
            <rFont val="Tahoma"/>
            <family val="2"/>
            <charset val="238"/>
          </rPr>
          <t xml:space="preserve">Przykłady instalacji gaśnicznych:
wodna: tryskaczowa lub zraszaczowa, 
CO2, halonowa, azotowa, pianowa, proszkowa </t>
        </r>
      </text>
    </comment>
    <comment ref="AA88" authorId="0" shapeId="0" xr:uid="{881E3D26-9483-4231-B103-1698F190236A}">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88" authorId="1" shapeId="0" xr:uid="{FE0647A6-445C-4CDF-A46F-399917236EFD}">
      <text>
        <r>
          <rPr>
            <sz val="9"/>
            <color indexed="81"/>
            <rFont val="Tahoma"/>
            <family val="2"/>
            <charset val="238"/>
          </rPr>
          <t>Wywołującym alarm w miejscu chronionego obiektu, bez stałego adresata alarmu.</t>
        </r>
      </text>
    </comment>
    <comment ref="AV88" authorId="1" shapeId="0" xr:uid="{131A7B16-437B-4BA5-866E-2F100A6427A9}">
      <text>
        <r>
          <rPr>
            <sz val="9"/>
            <color indexed="81"/>
            <rFont val="Tahoma"/>
            <family val="2"/>
            <charset val="238"/>
          </rPr>
          <t>np. Policja, firma ochrony mienia</t>
        </r>
      </text>
    </comment>
    <comment ref="BJ88" authorId="2" shapeId="0" xr:uid="{7B5489CA-0C16-40B4-A9F5-D2B15D1BC9A7}">
      <text>
        <r>
          <rPr>
            <sz val="9"/>
            <color indexed="81"/>
            <rFont val="Tahoma"/>
            <family val="2"/>
            <charset val="238"/>
          </rPr>
          <t>np. Państwowa Straż Pożarna, zakładowa straż pożarna, portiernia, agencja ochrony mienia</t>
        </r>
      </text>
    </comment>
    <comment ref="BK88" authorId="2" shapeId="0" xr:uid="{86760A8D-69B5-49D9-ABAA-D29EC7AEA008}">
      <text>
        <r>
          <rPr>
            <sz val="9"/>
            <color indexed="81"/>
            <rFont val="Tahoma"/>
            <family val="2"/>
            <charset val="238"/>
          </rPr>
          <t xml:space="preserve">Przykłady instalacji gaśnicznych:
wodna: tryskaczowa lub zraszaczowa, 
CO2, halonowa, azotowa, pianowa, proszkowa </t>
        </r>
      </text>
    </comment>
    <comment ref="AA89" authorId="0" shapeId="0" xr:uid="{22180EA2-B9A8-4839-9D9B-4420B3A3532B}">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89" authorId="1" shapeId="0" xr:uid="{922E21C1-E789-4EEA-A4AF-9AE8B291F6F3}">
      <text>
        <r>
          <rPr>
            <sz val="9"/>
            <color indexed="81"/>
            <rFont val="Tahoma"/>
            <family val="2"/>
            <charset val="238"/>
          </rPr>
          <t>Wywołującym alarm w miejscu chronionego obiektu, bez stałego adresata alarmu.</t>
        </r>
      </text>
    </comment>
    <comment ref="AV89" authorId="1" shapeId="0" xr:uid="{B5CD0296-FEB7-460C-94A1-296090851EF4}">
      <text>
        <r>
          <rPr>
            <sz val="9"/>
            <color indexed="81"/>
            <rFont val="Tahoma"/>
            <family val="2"/>
            <charset val="238"/>
          </rPr>
          <t>np. Policja, firma ochrony mienia</t>
        </r>
      </text>
    </comment>
    <comment ref="BJ89" authorId="2" shapeId="0" xr:uid="{7B6CC4FB-8CCB-441D-9FA8-A1B256506E71}">
      <text>
        <r>
          <rPr>
            <sz val="9"/>
            <color indexed="81"/>
            <rFont val="Tahoma"/>
            <family val="2"/>
            <charset val="238"/>
          </rPr>
          <t>np. Państwowa Straż Pożarna, zakładowa straż pożarna, portiernia, agencja ochrony mienia</t>
        </r>
      </text>
    </comment>
    <comment ref="BK89" authorId="2" shapeId="0" xr:uid="{BC1521E8-0E9C-43D7-97B7-349578CB13AC}">
      <text>
        <r>
          <rPr>
            <sz val="9"/>
            <color indexed="81"/>
            <rFont val="Tahoma"/>
            <family val="2"/>
            <charset val="238"/>
          </rPr>
          <t xml:space="preserve">Przykłady instalacji gaśnicznych:
wodna: tryskaczowa lub zraszaczowa, 
CO2, halonowa, azotowa, pianowa, proszkowa </t>
        </r>
      </text>
    </comment>
    <comment ref="T102" authorId="0" shapeId="0" xr:uid="{5390DF2E-9A90-4577-A983-FF5AF44ED67D}">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102" authorId="0" shapeId="0" xr:uid="{26D05322-163A-4DA7-A380-F6DED1738A4E}">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105" authorId="0" shapeId="0" xr:uid="{76F4CD34-546F-451D-90FF-1E989DD5B884}">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05" authorId="1" shapeId="0" xr:uid="{4C651141-847F-4860-8EC5-EA983B6704E7}">
      <text>
        <r>
          <rPr>
            <sz val="9"/>
            <color indexed="81"/>
            <rFont val="Tahoma"/>
            <family val="2"/>
            <charset val="238"/>
          </rPr>
          <t>Wywołującym alarm w miejscu chronionego obiektu, bez stałego adresata alarmu.</t>
        </r>
      </text>
    </comment>
    <comment ref="AV105" authorId="1" shapeId="0" xr:uid="{DC89BAAA-0A11-4C96-AD20-E8795589D85C}">
      <text>
        <r>
          <rPr>
            <sz val="9"/>
            <color indexed="81"/>
            <rFont val="Tahoma"/>
            <family val="2"/>
            <charset val="238"/>
          </rPr>
          <t>np. Policja, firma ochrony mienia</t>
        </r>
      </text>
    </comment>
    <comment ref="BJ105" authorId="2" shapeId="0" xr:uid="{4C8BF002-6439-4877-A6A0-684FA0042351}">
      <text>
        <r>
          <rPr>
            <sz val="9"/>
            <color indexed="81"/>
            <rFont val="Tahoma"/>
            <family val="2"/>
            <charset val="238"/>
          </rPr>
          <t>np. Państwowa Straż Pożarna, zakładowa straż pożarna, portiernia, agencja ochrony mienia</t>
        </r>
      </text>
    </comment>
    <comment ref="BK105" authorId="2" shapeId="0" xr:uid="{1E3C1984-6049-44B7-BFA2-C6E8A73DCC34}">
      <text>
        <r>
          <rPr>
            <sz val="9"/>
            <color indexed="81"/>
            <rFont val="Tahoma"/>
            <family val="2"/>
            <charset val="238"/>
          </rPr>
          <t xml:space="preserve">Przykłady instalacji gaśnicznych:
wodna: tryskaczowa lub zraszaczowa, 
CO2, halonowa, azotowa, pianowa, proszkowa </t>
        </r>
      </text>
    </comment>
    <comment ref="AA106" authorId="0" shapeId="0" xr:uid="{6023B75E-BBC9-48FA-B776-EFBDAD06E17C}">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06" authorId="1" shapeId="0" xr:uid="{AA0B0BFF-D297-4313-834E-60222AB99F4D}">
      <text>
        <r>
          <rPr>
            <sz val="9"/>
            <color indexed="81"/>
            <rFont val="Tahoma"/>
            <family val="2"/>
            <charset val="238"/>
          </rPr>
          <t>Wywołującym alarm w miejscu chronionego obiektu, bez stałego adresata alarmu.</t>
        </r>
      </text>
    </comment>
    <comment ref="AV106" authorId="1" shapeId="0" xr:uid="{791C1835-8C57-482A-B7A9-E27F22C9CD33}">
      <text>
        <r>
          <rPr>
            <sz val="9"/>
            <color indexed="81"/>
            <rFont val="Tahoma"/>
            <family val="2"/>
            <charset val="238"/>
          </rPr>
          <t>np. Policja, firma ochrony mienia</t>
        </r>
      </text>
    </comment>
    <comment ref="BJ106" authorId="2" shapeId="0" xr:uid="{E0C171EB-F3DE-47AD-A6BF-182B4BD2DEDF}">
      <text>
        <r>
          <rPr>
            <sz val="9"/>
            <color indexed="81"/>
            <rFont val="Tahoma"/>
            <family val="2"/>
            <charset val="238"/>
          </rPr>
          <t>np. Państwowa Straż Pożarna, zakładowa straż pożarna, portiernia, agencja ochrony mienia</t>
        </r>
      </text>
    </comment>
    <comment ref="BK106" authorId="2" shapeId="0" xr:uid="{40D36AA0-1EB5-4463-9086-E1AD763579B0}">
      <text>
        <r>
          <rPr>
            <sz val="9"/>
            <color indexed="81"/>
            <rFont val="Tahoma"/>
            <family val="2"/>
            <charset val="238"/>
          </rPr>
          <t xml:space="preserve">Przykłady instalacji gaśnicznych:
wodna: tryskaczowa lub zraszaczowa, 
CO2, halonowa, azotowa, pianowa, proszkowa </t>
        </r>
      </text>
    </comment>
    <comment ref="AA107" authorId="0" shapeId="0" xr:uid="{ACECF044-F386-4F98-99BF-44015F881739}">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07" authorId="1" shapeId="0" xr:uid="{351AB155-0C31-4A16-B5F5-34409144312E}">
      <text>
        <r>
          <rPr>
            <sz val="9"/>
            <color indexed="81"/>
            <rFont val="Tahoma"/>
            <family val="2"/>
            <charset val="238"/>
          </rPr>
          <t>Wywołującym alarm w miejscu chronionego obiektu, bez stałego adresata alarmu.</t>
        </r>
      </text>
    </comment>
    <comment ref="AV107" authorId="1" shapeId="0" xr:uid="{0D4EC446-01B9-436F-858C-724C3F5AD825}">
      <text>
        <r>
          <rPr>
            <sz val="9"/>
            <color indexed="81"/>
            <rFont val="Tahoma"/>
            <family val="2"/>
            <charset val="238"/>
          </rPr>
          <t>np. Policja, firma ochrony mienia</t>
        </r>
      </text>
    </comment>
    <comment ref="BJ107" authorId="2" shapeId="0" xr:uid="{7F3EF24B-E856-4740-AD19-92C5BE814F1F}">
      <text>
        <r>
          <rPr>
            <sz val="9"/>
            <color indexed="81"/>
            <rFont val="Tahoma"/>
            <family val="2"/>
            <charset val="238"/>
          </rPr>
          <t>np. Państwowa Straż Pożarna, zakładowa straż pożarna, portiernia, agencja ochrony mienia</t>
        </r>
      </text>
    </comment>
    <comment ref="BK107" authorId="2" shapeId="0" xr:uid="{57D0E31C-6E4D-4DC7-AFA5-3E0FECEEC06F}">
      <text>
        <r>
          <rPr>
            <sz val="9"/>
            <color indexed="81"/>
            <rFont val="Tahoma"/>
            <family val="2"/>
            <charset val="238"/>
          </rPr>
          <t xml:space="preserve">Przykłady instalacji gaśnicznych:
wodna: tryskaczowa lub zraszaczowa, 
CO2, halonowa, azotowa, pianowa, proszkowa </t>
        </r>
      </text>
    </comment>
    <comment ref="AA108" authorId="0" shapeId="0" xr:uid="{3F5C50EB-6DCF-4142-91DF-25AA38B2A1F7}">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08" authorId="1" shapeId="0" xr:uid="{5D00B9E7-3207-4373-A801-E1147C54AA67}">
      <text>
        <r>
          <rPr>
            <sz val="9"/>
            <color indexed="81"/>
            <rFont val="Tahoma"/>
            <family val="2"/>
            <charset val="238"/>
          </rPr>
          <t>Wywołującym alarm w miejscu chronionego obiektu, bez stałego adresata alarmu.</t>
        </r>
      </text>
    </comment>
    <comment ref="AV108" authorId="1" shapeId="0" xr:uid="{DA106045-0E6F-4FF1-89B1-04EE5B8D2BD0}">
      <text>
        <r>
          <rPr>
            <sz val="9"/>
            <color indexed="81"/>
            <rFont val="Tahoma"/>
            <family val="2"/>
            <charset val="238"/>
          </rPr>
          <t>np. Policja, firma ochrony mienia</t>
        </r>
      </text>
    </comment>
    <comment ref="BJ108" authorId="2" shapeId="0" xr:uid="{0A093AA5-45F3-4A08-BE30-4E7A45F9424D}">
      <text>
        <r>
          <rPr>
            <sz val="9"/>
            <color indexed="81"/>
            <rFont val="Tahoma"/>
            <family val="2"/>
            <charset val="238"/>
          </rPr>
          <t>np. Państwowa Straż Pożarna, zakładowa straż pożarna, portiernia, agencja ochrony mienia</t>
        </r>
      </text>
    </comment>
    <comment ref="BK108" authorId="2" shapeId="0" xr:uid="{C61BE8C6-A102-4B52-AAB7-5F0CE8994C30}">
      <text>
        <r>
          <rPr>
            <sz val="9"/>
            <color indexed="81"/>
            <rFont val="Tahoma"/>
            <family val="2"/>
            <charset val="238"/>
          </rPr>
          <t xml:space="preserve">Przykłady instalacji gaśnicznych:
wodna: tryskaczowa lub zraszaczowa, 
CO2, halonowa, azotowa, pianowa, proszkowa </t>
        </r>
      </text>
    </comment>
    <comment ref="AA109" authorId="0" shapeId="0" xr:uid="{28B64E89-56D8-4C0A-A0EE-112F69F53C43}">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09" authorId="1" shapeId="0" xr:uid="{7C649266-982E-481C-B05F-2042F55B66F4}">
      <text>
        <r>
          <rPr>
            <sz val="9"/>
            <color indexed="81"/>
            <rFont val="Tahoma"/>
            <family val="2"/>
            <charset val="238"/>
          </rPr>
          <t>Wywołującym alarm w miejscu chronionego obiektu, bez stałego adresata alarmu.</t>
        </r>
      </text>
    </comment>
    <comment ref="AV109" authorId="1" shapeId="0" xr:uid="{5BF196EC-3A33-4253-ACE6-9A3E9AA9B128}">
      <text>
        <r>
          <rPr>
            <sz val="9"/>
            <color indexed="81"/>
            <rFont val="Tahoma"/>
            <family val="2"/>
            <charset val="238"/>
          </rPr>
          <t>np. Policja, firma ochrony mienia</t>
        </r>
      </text>
    </comment>
    <comment ref="BJ109" authorId="2" shapeId="0" xr:uid="{8A74EFD7-E559-4D08-8BCB-D1BA1A693F1B}">
      <text>
        <r>
          <rPr>
            <sz val="9"/>
            <color indexed="81"/>
            <rFont val="Tahoma"/>
            <family val="2"/>
            <charset val="238"/>
          </rPr>
          <t>np. Państwowa Straż Pożarna, zakładowa straż pożarna, portiernia, agencja ochrony mienia</t>
        </r>
      </text>
    </comment>
    <comment ref="BK109" authorId="2" shapeId="0" xr:uid="{98DDA59B-6C0F-44C8-847D-436578229F18}">
      <text>
        <r>
          <rPr>
            <sz val="9"/>
            <color indexed="81"/>
            <rFont val="Tahoma"/>
            <family val="2"/>
            <charset val="238"/>
          </rPr>
          <t xml:space="preserve">Przykłady instalacji gaśnicznych:
wodna: tryskaczowa lub zraszaczowa, 
CO2, halonowa, azotowa, pianowa, proszkowa </t>
        </r>
      </text>
    </comment>
    <comment ref="AA110" authorId="0" shapeId="0" xr:uid="{4A647101-5636-453B-96B6-48FA00370558}">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10" authorId="1" shapeId="0" xr:uid="{5DEDB0F4-4658-4B7E-A31E-31B25A65947E}">
      <text>
        <r>
          <rPr>
            <sz val="9"/>
            <color indexed="81"/>
            <rFont val="Tahoma"/>
            <family val="2"/>
            <charset val="238"/>
          </rPr>
          <t>Wywołującym alarm w miejscu chronionego obiektu, bez stałego adresata alarmu.</t>
        </r>
      </text>
    </comment>
    <comment ref="AV110" authorId="1" shapeId="0" xr:uid="{4B098808-B2C3-4FC6-AB23-414EEAC7EBF6}">
      <text>
        <r>
          <rPr>
            <sz val="9"/>
            <color indexed="81"/>
            <rFont val="Tahoma"/>
            <family val="2"/>
            <charset val="238"/>
          </rPr>
          <t>np. Policja, firma ochrony mienia</t>
        </r>
      </text>
    </comment>
    <comment ref="BJ110" authorId="2" shapeId="0" xr:uid="{7FE2BE7B-6774-4D93-9919-3D493ACFA69A}">
      <text>
        <r>
          <rPr>
            <sz val="9"/>
            <color indexed="81"/>
            <rFont val="Tahoma"/>
            <family val="2"/>
            <charset val="238"/>
          </rPr>
          <t>np. Państwowa Straż Pożarna, zakładowa straż pożarna, portiernia, agencja ochrony mienia</t>
        </r>
      </text>
    </comment>
    <comment ref="BK110" authorId="2" shapeId="0" xr:uid="{125727B5-8B3C-49FC-94A3-2182EC564447}">
      <text>
        <r>
          <rPr>
            <sz val="9"/>
            <color indexed="81"/>
            <rFont val="Tahoma"/>
            <family val="2"/>
            <charset val="238"/>
          </rPr>
          <t xml:space="preserve">Przykłady instalacji gaśnicznych:
wodna: tryskaczowa lub zraszaczowa, 
CO2, halonowa, azotowa, pianowa, proszkowa </t>
        </r>
      </text>
    </comment>
    <comment ref="AA111" authorId="0" shapeId="0" xr:uid="{502FF2CE-7A2E-421F-B505-C7B748161AB4}">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11" authorId="1" shapeId="0" xr:uid="{56421A07-051B-4BE8-BBAD-3A114593328D}">
      <text>
        <r>
          <rPr>
            <sz val="9"/>
            <color indexed="81"/>
            <rFont val="Tahoma"/>
            <family val="2"/>
            <charset val="238"/>
          </rPr>
          <t>Wywołującym alarm w miejscu chronionego obiektu, bez stałego adresata alarmu.</t>
        </r>
      </text>
    </comment>
    <comment ref="AV111" authorId="1" shapeId="0" xr:uid="{C1ABD13C-71E1-4A66-A01D-B2BA454C267B}">
      <text>
        <r>
          <rPr>
            <sz val="9"/>
            <color indexed="81"/>
            <rFont val="Tahoma"/>
            <family val="2"/>
            <charset val="238"/>
          </rPr>
          <t>np. Policja, firma ochrony mienia</t>
        </r>
      </text>
    </comment>
    <comment ref="BJ111" authorId="2" shapeId="0" xr:uid="{E1BD06D8-064E-4ADA-98BE-BEBFEBBEC7E3}">
      <text>
        <r>
          <rPr>
            <sz val="9"/>
            <color indexed="81"/>
            <rFont val="Tahoma"/>
            <family val="2"/>
            <charset val="238"/>
          </rPr>
          <t>np. Państwowa Straż Pożarna, zakładowa straż pożarna, portiernia, agencja ochrony mienia</t>
        </r>
      </text>
    </comment>
    <comment ref="BK111" authorId="2" shapeId="0" xr:uid="{F4308978-A92D-4BDF-A1E0-83AB12C5881C}">
      <text>
        <r>
          <rPr>
            <sz val="9"/>
            <color indexed="81"/>
            <rFont val="Tahoma"/>
            <family val="2"/>
            <charset val="238"/>
          </rPr>
          <t xml:space="preserve">Przykłady instalacji gaśnicznych:
wodna: tryskaczowa lub zraszaczowa, 
CO2, halonowa, azotowa, pianowa, proszkowa </t>
        </r>
      </text>
    </comment>
    <comment ref="AA112" authorId="0" shapeId="0" xr:uid="{63A17A19-DD6F-4FFE-B09A-C6746BE99387}">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12" authorId="1" shapeId="0" xr:uid="{13D3956B-4B37-4790-8EA1-3CED98EB2F9F}">
      <text>
        <r>
          <rPr>
            <sz val="9"/>
            <color indexed="81"/>
            <rFont val="Tahoma"/>
            <family val="2"/>
            <charset val="238"/>
          </rPr>
          <t>Wywołującym alarm w miejscu chronionego obiektu, bez stałego adresata alarmu.</t>
        </r>
      </text>
    </comment>
    <comment ref="AV112" authorId="1" shapeId="0" xr:uid="{9198D099-4683-4764-9EFD-21EDACEB9FC7}">
      <text>
        <r>
          <rPr>
            <sz val="9"/>
            <color indexed="81"/>
            <rFont val="Tahoma"/>
            <family val="2"/>
            <charset val="238"/>
          </rPr>
          <t>np. Policja, firma ochrony mienia</t>
        </r>
      </text>
    </comment>
    <comment ref="BJ112" authorId="2" shapeId="0" xr:uid="{1067EBED-FCB4-4CE7-A1E7-0C2F73E85EA4}">
      <text>
        <r>
          <rPr>
            <sz val="9"/>
            <color indexed="81"/>
            <rFont val="Tahoma"/>
            <family val="2"/>
            <charset val="238"/>
          </rPr>
          <t>np. Państwowa Straż Pożarna, zakładowa straż pożarna, portiernia, agencja ochrony mienia</t>
        </r>
      </text>
    </comment>
    <comment ref="BK112" authorId="2" shapeId="0" xr:uid="{3946768F-5F5D-4F26-AD49-36EA4A634890}">
      <text>
        <r>
          <rPr>
            <sz val="9"/>
            <color indexed="81"/>
            <rFont val="Tahoma"/>
            <family val="2"/>
            <charset val="238"/>
          </rPr>
          <t xml:space="preserve">Przykłady instalacji gaśnicznych:
wodna: tryskaczowa lub zraszaczowa, 
CO2, halonowa, azotowa, pianowa, proszkowa </t>
        </r>
      </text>
    </comment>
    <comment ref="AA113" authorId="0" shapeId="0" xr:uid="{25AF0FD6-E73C-48B8-ABF9-CF7B3A4B8476}">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13" authorId="1" shapeId="0" xr:uid="{A6C3A1BD-8B3A-4D2B-9432-E88442B4C257}">
      <text>
        <r>
          <rPr>
            <sz val="9"/>
            <color indexed="81"/>
            <rFont val="Tahoma"/>
            <family val="2"/>
            <charset val="238"/>
          </rPr>
          <t>Wywołującym alarm w miejscu chronionego obiektu, bez stałego adresata alarmu.</t>
        </r>
      </text>
    </comment>
    <comment ref="AV113" authorId="1" shapeId="0" xr:uid="{08343507-5660-4C38-A115-3F36526FA6AB}">
      <text>
        <r>
          <rPr>
            <sz val="9"/>
            <color indexed="81"/>
            <rFont val="Tahoma"/>
            <family val="2"/>
            <charset val="238"/>
          </rPr>
          <t>np. Policja, firma ochrony mienia</t>
        </r>
      </text>
    </comment>
    <comment ref="BJ113" authorId="2" shapeId="0" xr:uid="{DD34CB84-E4E8-42C9-ACB3-CE4B1842CBD7}">
      <text>
        <r>
          <rPr>
            <sz val="9"/>
            <color indexed="81"/>
            <rFont val="Tahoma"/>
            <family val="2"/>
            <charset val="238"/>
          </rPr>
          <t>np. Państwowa Straż Pożarna, zakładowa straż pożarna, portiernia, agencja ochrony mienia</t>
        </r>
      </text>
    </comment>
    <comment ref="BK113" authorId="2" shapeId="0" xr:uid="{3A303A1C-F543-4134-9B42-2BAEE3803059}">
      <text>
        <r>
          <rPr>
            <sz val="9"/>
            <color indexed="81"/>
            <rFont val="Tahoma"/>
            <family val="2"/>
            <charset val="238"/>
          </rPr>
          <t xml:space="preserve">Przykłady instalacji gaśnicznych:
wodna: tryskaczowa lub zraszaczowa, 
CO2, halonowa, azotowa, pianowa, proszkowa </t>
        </r>
      </text>
    </comment>
    <comment ref="AA114" authorId="0" shapeId="0" xr:uid="{F8E76EA6-FDA3-40D8-833F-C60C05B42780}">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14" authorId="1" shapeId="0" xr:uid="{4FC0A07B-F993-4BEE-BBCF-FD6279A8DACB}">
      <text>
        <r>
          <rPr>
            <sz val="9"/>
            <color indexed="81"/>
            <rFont val="Tahoma"/>
            <family val="2"/>
            <charset val="238"/>
          </rPr>
          <t>Wywołującym alarm w miejscu chronionego obiektu, bez stałego adresata alarmu.</t>
        </r>
      </text>
    </comment>
    <comment ref="AV114" authorId="1" shapeId="0" xr:uid="{C6542A66-79A4-411D-B553-3A1D205B85E9}">
      <text>
        <r>
          <rPr>
            <sz val="9"/>
            <color indexed="81"/>
            <rFont val="Tahoma"/>
            <family val="2"/>
            <charset val="238"/>
          </rPr>
          <t>np. Policja, firma ochrony mienia</t>
        </r>
      </text>
    </comment>
    <comment ref="BJ114" authorId="2" shapeId="0" xr:uid="{CD90F839-D40A-4BC0-B0D5-47D2535B34C1}">
      <text>
        <r>
          <rPr>
            <sz val="9"/>
            <color indexed="81"/>
            <rFont val="Tahoma"/>
            <family val="2"/>
            <charset val="238"/>
          </rPr>
          <t>np. Państwowa Straż Pożarna, zakładowa straż pożarna, portiernia, agencja ochrony mienia</t>
        </r>
      </text>
    </comment>
    <comment ref="BK114" authorId="2" shapeId="0" xr:uid="{859649D3-142C-4A9B-917E-F3AA4EDA2279}">
      <text>
        <r>
          <rPr>
            <sz val="9"/>
            <color indexed="81"/>
            <rFont val="Tahoma"/>
            <family val="2"/>
            <charset val="238"/>
          </rPr>
          <t xml:space="preserve">Przykłady instalacji gaśnicznych:
wodna: tryskaczowa lub zraszaczowa, 
CO2, halonowa, azotowa, pianowa, proszkowa </t>
        </r>
      </text>
    </comment>
    <comment ref="AA115" authorId="0" shapeId="0" xr:uid="{ECCE723B-3904-4C11-98D1-77D6F6744B8F}">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15" authorId="1" shapeId="0" xr:uid="{06D266C4-A94D-4CF4-AA05-0810CCC0EF3C}">
      <text>
        <r>
          <rPr>
            <sz val="9"/>
            <color indexed="81"/>
            <rFont val="Tahoma"/>
            <family val="2"/>
            <charset val="238"/>
          </rPr>
          <t>Wywołującym alarm w miejscu chronionego obiektu, bez stałego adresata alarmu.</t>
        </r>
      </text>
    </comment>
    <comment ref="AV115" authorId="1" shapeId="0" xr:uid="{6251877A-8414-4050-91ED-695610C1D81B}">
      <text>
        <r>
          <rPr>
            <sz val="9"/>
            <color indexed="81"/>
            <rFont val="Tahoma"/>
            <family val="2"/>
            <charset val="238"/>
          </rPr>
          <t>np. Policja, firma ochrony mienia</t>
        </r>
      </text>
    </comment>
    <comment ref="BJ115" authorId="2" shapeId="0" xr:uid="{CE070F34-4CFB-4193-B0A5-65DBC5E1EB1B}">
      <text>
        <r>
          <rPr>
            <sz val="9"/>
            <color indexed="81"/>
            <rFont val="Tahoma"/>
            <family val="2"/>
            <charset val="238"/>
          </rPr>
          <t>np. Państwowa Straż Pożarna, zakładowa straż pożarna, portiernia, agencja ochrony mienia</t>
        </r>
      </text>
    </comment>
    <comment ref="BK115" authorId="2" shapeId="0" xr:uid="{1F84B359-ADAB-47B9-8648-6D8ED9B90E28}">
      <text>
        <r>
          <rPr>
            <sz val="9"/>
            <color indexed="81"/>
            <rFont val="Tahoma"/>
            <family val="2"/>
            <charset val="238"/>
          </rPr>
          <t xml:space="preserve">Przykłady instalacji gaśnicznych:
wodna: tryskaczowa lub zraszaczowa, 
CO2, halonowa, azotowa, pianowa, proszkowa </t>
        </r>
      </text>
    </comment>
    <comment ref="AA116" authorId="0" shapeId="0" xr:uid="{1C6FAB3C-850E-4B44-8C32-99CE3637C237}">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16" authorId="1" shapeId="0" xr:uid="{2B95CA7F-D0EC-477E-918F-607F892DDB73}">
      <text>
        <r>
          <rPr>
            <sz val="9"/>
            <color indexed="81"/>
            <rFont val="Tahoma"/>
            <family val="2"/>
            <charset val="238"/>
          </rPr>
          <t>Wywołującym alarm w miejscu chronionego obiektu, bez stałego adresata alarmu.</t>
        </r>
      </text>
    </comment>
    <comment ref="AV116" authorId="1" shapeId="0" xr:uid="{9B22A99E-B99A-4D05-B180-21249A24AC92}">
      <text>
        <r>
          <rPr>
            <sz val="9"/>
            <color indexed="81"/>
            <rFont val="Tahoma"/>
            <family val="2"/>
            <charset val="238"/>
          </rPr>
          <t>np. Policja, firma ochrony mienia</t>
        </r>
      </text>
    </comment>
    <comment ref="BJ116" authorId="2" shapeId="0" xr:uid="{771CA07E-CDEB-463D-8B9C-C9D3F348B426}">
      <text>
        <r>
          <rPr>
            <sz val="9"/>
            <color indexed="81"/>
            <rFont val="Tahoma"/>
            <family val="2"/>
            <charset val="238"/>
          </rPr>
          <t>np. Państwowa Straż Pożarna, zakładowa straż pożarna, portiernia, agencja ochrony mienia</t>
        </r>
      </text>
    </comment>
    <comment ref="BK116" authorId="2" shapeId="0" xr:uid="{B001DE56-BE77-44F3-82F2-16636837EDC8}">
      <text>
        <r>
          <rPr>
            <sz val="9"/>
            <color indexed="81"/>
            <rFont val="Tahoma"/>
            <family val="2"/>
            <charset val="238"/>
          </rPr>
          <t xml:space="preserve">Przykłady instalacji gaśnicznych:
wodna: tryskaczowa lub zraszaczowa, 
CO2, halonowa, azotowa, pianowa, proszkowa </t>
        </r>
      </text>
    </comment>
    <comment ref="AA117" authorId="0" shapeId="0" xr:uid="{1C3FB81B-F18C-41ED-9407-FA252040B14F}">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17" authorId="1" shapeId="0" xr:uid="{61F68512-0EFC-4F48-A6EA-B43E4BB142B7}">
      <text>
        <r>
          <rPr>
            <sz val="9"/>
            <color indexed="81"/>
            <rFont val="Tahoma"/>
            <family val="2"/>
            <charset val="238"/>
          </rPr>
          <t>Wywołującym alarm w miejscu chronionego obiektu, bez stałego adresata alarmu.</t>
        </r>
      </text>
    </comment>
    <comment ref="AV117" authorId="1" shapeId="0" xr:uid="{C5916484-CB3D-4019-B9A6-8746E11F8C8C}">
      <text>
        <r>
          <rPr>
            <sz val="9"/>
            <color indexed="81"/>
            <rFont val="Tahoma"/>
            <family val="2"/>
            <charset val="238"/>
          </rPr>
          <t>np. Policja, firma ochrony mienia</t>
        </r>
      </text>
    </comment>
    <comment ref="BJ117" authorId="2" shapeId="0" xr:uid="{1AE55B17-C6D3-4812-9B94-5361CCD6D539}">
      <text>
        <r>
          <rPr>
            <sz val="9"/>
            <color indexed="81"/>
            <rFont val="Tahoma"/>
            <family val="2"/>
            <charset val="238"/>
          </rPr>
          <t>np. Państwowa Straż Pożarna, zakładowa straż pożarna, portiernia, agencja ochrony mienia</t>
        </r>
      </text>
    </comment>
    <comment ref="BK117" authorId="2" shapeId="0" xr:uid="{D295B696-62D3-41F3-B11F-7459DC4C66D7}">
      <text>
        <r>
          <rPr>
            <sz val="9"/>
            <color indexed="81"/>
            <rFont val="Tahoma"/>
            <family val="2"/>
            <charset val="238"/>
          </rPr>
          <t xml:space="preserve">Przykłady instalacji gaśnicznych:
wodna: tryskaczowa lub zraszaczowa, 
CO2, halonowa, azotowa, pianowa, proszkowa </t>
        </r>
      </text>
    </comment>
    <comment ref="AA119" authorId="0" shapeId="0" xr:uid="{6A851C66-D0D3-4B8C-AF79-E7DE9AD754C9}">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19" authorId="1" shapeId="0" xr:uid="{3D31F761-E988-4DDF-A271-321493BA4569}">
      <text>
        <r>
          <rPr>
            <sz val="9"/>
            <color indexed="81"/>
            <rFont val="Tahoma"/>
            <family val="2"/>
            <charset val="238"/>
          </rPr>
          <t>Wywołującym alarm w miejscu chronionego obiektu, bez stałego adresata alarmu.</t>
        </r>
      </text>
    </comment>
    <comment ref="AV119" authorId="1" shapeId="0" xr:uid="{895DD6A1-B481-4114-BB93-6AE5AC9397F8}">
      <text>
        <r>
          <rPr>
            <sz val="9"/>
            <color indexed="81"/>
            <rFont val="Tahoma"/>
            <family val="2"/>
            <charset val="238"/>
          </rPr>
          <t>np. Policja, firma ochrony mienia</t>
        </r>
      </text>
    </comment>
    <comment ref="BJ119" authorId="2" shapeId="0" xr:uid="{4D71767D-0596-4DFB-93BA-66C40E4B4E6C}">
      <text>
        <r>
          <rPr>
            <sz val="9"/>
            <color indexed="81"/>
            <rFont val="Tahoma"/>
            <family val="2"/>
            <charset val="238"/>
          </rPr>
          <t>np. Państwowa Straż Pożarna, zakładowa straż pożarna, portiernia, agencja ochrony mienia</t>
        </r>
      </text>
    </comment>
    <comment ref="BK119" authorId="2" shapeId="0" xr:uid="{1F55601C-7F08-4C5F-9901-C88928346DF5}">
      <text>
        <r>
          <rPr>
            <sz val="9"/>
            <color indexed="81"/>
            <rFont val="Tahoma"/>
            <family val="2"/>
            <charset val="238"/>
          </rPr>
          <t xml:space="preserve">Przykłady instalacji gaśnicznych:
wodna: tryskaczowa lub zraszaczowa, 
CO2, halonowa, azotowa, pianowa, proszkowa </t>
        </r>
      </text>
    </comment>
    <comment ref="AA120" authorId="0" shapeId="0" xr:uid="{4F04A806-1791-410F-81D9-EBB1EE076815}">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20" authorId="1" shapeId="0" xr:uid="{ECBED556-3688-425F-A89B-F8F3D066429F}">
      <text>
        <r>
          <rPr>
            <sz val="9"/>
            <color indexed="81"/>
            <rFont val="Tahoma"/>
            <family val="2"/>
            <charset val="238"/>
          </rPr>
          <t>Wywołującym alarm w miejscu chronionego obiektu, bez stałego adresata alarmu.</t>
        </r>
      </text>
    </comment>
    <comment ref="AV120" authorId="1" shapeId="0" xr:uid="{47317418-6F67-4643-B589-2E59C0BC05AC}">
      <text>
        <r>
          <rPr>
            <sz val="9"/>
            <color indexed="81"/>
            <rFont val="Tahoma"/>
            <family val="2"/>
            <charset val="238"/>
          </rPr>
          <t>np. Policja, firma ochrony mienia</t>
        </r>
      </text>
    </comment>
    <comment ref="BJ120" authorId="2" shapeId="0" xr:uid="{E3EF3CBA-3195-4713-846B-93E2E943CABD}">
      <text>
        <r>
          <rPr>
            <sz val="9"/>
            <color indexed="81"/>
            <rFont val="Tahoma"/>
            <family val="2"/>
            <charset val="238"/>
          </rPr>
          <t>np. Państwowa Straż Pożarna, zakładowa straż pożarna, portiernia, agencja ochrony mienia</t>
        </r>
      </text>
    </comment>
    <comment ref="BK120" authorId="2" shapeId="0" xr:uid="{D7BDA0CE-4F99-44F7-9B96-6A835F4DDB38}">
      <text>
        <r>
          <rPr>
            <sz val="9"/>
            <color indexed="81"/>
            <rFont val="Tahoma"/>
            <family val="2"/>
            <charset val="238"/>
          </rPr>
          <t xml:space="preserve">Przykłady instalacji gaśnicznych:
wodna: tryskaczowa lub zraszaczowa, 
CO2, halonowa, azotowa, pianowa, proszkowa </t>
        </r>
      </text>
    </comment>
    <comment ref="E122" authorId="3" shapeId="0" xr:uid="{921E7CCB-4024-4312-A1FC-F653EA8AA4C8}">
      <text>
        <r>
          <rPr>
            <b/>
            <sz val="9"/>
            <color indexed="81"/>
            <rFont val="Tahoma"/>
            <family val="2"/>
            <charset val="238"/>
          </rPr>
          <t>Daniel Nierodzik:</t>
        </r>
        <r>
          <rPr>
            <sz val="9"/>
            <color indexed="81"/>
            <rFont val="Tahoma"/>
            <family val="2"/>
            <charset val="238"/>
          </rPr>
          <t xml:space="preserve">
Zwiększenie powstało po wykonaniu przebudowy i dodanie dodatkowego ogrodzenia - 67 719,50 zł
</t>
        </r>
      </text>
    </comment>
    <comment ref="T136" authorId="0" shapeId="0" xr:uid="{52B56FEB-60BD-4835-9E5B-60CFD9A04472}">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136" authorId="0" shapeId="0" xr:uid="{9D26F390-6BDF-42C4-9E89-A33ACE18C59D}">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139" authorId="0" shapeId="0" xr:uid="{01C6CE26-1F09-4B49-94D6-0EBE64ABFD1D}">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39" authorId="1" shapeId="0" xr:uid="{1C0B449F-DB6A-4EAE-B5CC-FE7A9B74C279}">
      <text>
        <r>
          <rPr>
            <sz val="9"/>
            <color indexed="81"/>
            <rFont val="Tahoma"/>
            <family val="2"/>
            <charset val="238"/>
          </rPr>
          <t>Wywołującym alarm w miejscu chronionego obiektu, bez stałego adresata alarmu.</t>
        </r>
      </text>
    </comment>
    <comment ref="AV139" authorId="1" shapeId="0" xr:uid="{98788D5C-0432-4C50-A3DA-537BA30455C1}">
      <text>
        <r>
          <rPr>
            <sz val="9"/>
            <color indexed="81"/>
            <rFont val="Tahoma"/>
            <family val="2"/>
            <charset val="238"/>
          </rPr>
          <t>np. Policja, firma ochrony mienia</t>
        </r>
      </text>
    </comment>
    <comment ref="BJ139" authorId="2" shapeId="0" xr:uid="{DA8C5C1D-0773-4B94-9F66-07468DEEDC94}">
      <text>
        <r>
          <rPr>
            <sz val="9"/>
            <color indexed="81"/>
            <rFont val="Tahoma"/>
            <family val="2"/>
            <charset val="238"/>
          </rPr>
          <t>np. Państwowa Straż Pożarna, zakładowa straż pożarna, portiernia, agencja ochrony mienia</t>
        </r>
      </text>
    </comment>
    <comment ref="BK139" authorId="2" shapeId="0" xr:uid="{D02A2FBF-FA9A-46D8-87DA-E2B8DC2281A7}">
      <text>
        <r>
          <rPr>
            <sz val="9"/>
            <color indexed="81"/>
            <rFont val="Tahoma"/>
            <family val="2"/>
            <charset val="238"/>
          </rPr>
          <t xml:space="preserve">Przykłady instalacji gaśnicznych:
wodna: tryskaczowa lub zraszaczowa, 
CO2, halonowa, azotowa, pianowa, proszkowa </t>
        </r>
      </text>
    </comment>
    <comment ref="AA140" authorId="0" shapeId="0" xr:uid="{C9E6DC27-F21C-40AD-B3DA-56135C6492EA}">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40" authorId="1" shapeId="0" xr:uid="{40631D92-59EB-4CCE-80CD-8078FB3B4974}">
      <text>
        <r>
          <rPr>
            <sz val="9"/>
            <color indexed="81"/>
            <rFont val="Tahoma"/>
            <family val="2"/>
            <charset val="238"/>
          </rPr>
          <t>Wywołującym alarm w miejscu chronionego obiektu, bez stałego adresata alarmu.</t>
        </r>
      </text>
    </comment>
    <comment ref="AV140" authorId="1" shapeId="0" xr:uid="{297157BC-7581-47F7-B020-6F041F047EE8}">
      <text>
        <r>
          <rPr>
            <sz val="9"/>
            <color indexed="81"/>
            <rFont val="Tahoma"/>
            <family val="2"/>
            <charset val="238"/>
          </rPr>
          <t>np. Policja, firma ochrony mienia</t>
        </r>
      </text>
    </comment>
    <comment ref="BJ140" authorId="2" shapeId="0" xr:uid="{6E629EB5-37F2-4B13-8DAD-0E9B96F3714E}">
      <text>
        <r>
          <rPr>
            <sz val="9"/>
            <color indexed="81"/>
            <rFont val="Tahoma"/>
            <family val="2"/>
            <charset val="238"/>
          </rPr>
          <t>np. Państwowa Straż Pożarna, zakładowa straż pożarna, portiernia, agencja ochrony mienia</t>
        </r>
      </text>
    </comment>
    <comment ref="BK140" authorId="2" shapeId="0" xr:uid="{08703F5D-79CD-4122-B1B2-435200FCE269}">
      <text>
        <r>
          <rPr>
            <sz val="9"/>
            <color indexed="81"/>
            <rFont val="Tahoma"/>
            <family val="2"/>
            <charset val="238"/>
          </rPr>
          <t xml:space="preserve">Przykłady instalacji gaśnicznych:
wodna: tryskaczowa lub zraszaczowa, 
CO2, halonowa, azotowa, pianowa, proszkowa </t>
        </r>
      </text>
    </comment>
    <comment ref="AA141" authorId="0" shapeId="0" xr:uid="{A0C4CFFA-97BC-4EC3-A49F-9FF6FDBBCB21}">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41" authorId="1" shapeId="0" xr:uid="{16F2AABD-5C84-40E0-9201-D3C9BF1EA4C5}">
      <text>
        <r>
          <rPr>
            <sz val="9"/>
            <color indexed="81"/>
            <rFont val="Tahoma"/>
            <family val="2"/>
            <charset val="238"/>
          </rPr>
          <t>Wywołującym alarm w miejscu chronionego obiektu, bez stałego adresata alarmu.</t>
        </r>
      </text>
    </comment>
    <comment ref="AV141" authorId="1" shapeId="0" xr:uid="{BEA049D5-6170-47A1-9611-66338E0D975D}">
      <text>
        <r>
          <rPr>
            <sz val="9"/>
            <color indexed="81"/>
            <rFont val="Tahoma"/>
            <family val="2"/>
            <charset val="238"/>
          </rPr>
          <t>np. Policja, firma ochrony mienia</t>
        </r>
      </text>
    </comment>
    <comment ref="BJ141" authorId="2" shapeId="0" xr:uid="{0FA265C0-D250-4E1D-85F7-38D9B401BCD9}">
      <text>
        <r>
          <rPr>
            <sz val="9"/>
            <color indexed="81"/>
            <rFont val="Tahoma"/>
            <family val="2"/>
            <charset val="238"/>
          </rPr>
          <t>np. Państwowa Straż Pożarna, zakładowa straż pożarna, portiernia, agencja ochrony mienia</t>
        </r>
      </text>
    </comment>
    <comment ref="BK141" authorId="2" shapeId="0" xr:uid="{6A7F5F79-5357-4E9C-BF15-CD155BB4A449}">
      <text>
        <r>
          <rPr>
            <sz val="9"/>
            <color indexed="81"/>
            <rFont val="Tahoma"/>
            <family val="2"/>
            <charset val="238"/>
          </rPr>
          <t xml:space="preserve">Przykłady instalacji gaśnicznych:
wodna: tryskaczowa lub zraszaczowa, 
CO2, halonowa, azotowa, pianowa, proszkowa </t>
        </r>
      </text>
    </comment>
    <comment ref="AA142" authorId="0" shapeId="0" xr:uid="{4829B0B5-16DE-401D-912C-41C14DC31D41}">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42" authorId="1" shapeId="0" xr:uid="{434274A2-64AD-44B9-8BF0-A39BC18426A2}">
      <text>
        <r>
          <rPr>
            <sz val="9"/>
            <color indexed="81"/>
            <rFont val="Tahoma"/>
            <family val="2"/>
            <charset val="238"/>
          </rPr>
          <t>Wywołującym alarm w miejscu chronionego obiektu, bez stałego adresata alarmu.</t>
        </r>
      </text>
    </comment>
    <comment ref="AV142" authorId="1" shapeId="0" xr:uid="{5960A786-6624-4719-9D4D-FAFEC3C0DF7F}">
      <text>
        <r>
          <rPr>
            <sz val="9"/>
            <color indexed="81"/>
            <rFont val="Tahoma"/>
            <family val="2"/>
            <charset val="238"/>
          </rPr>
          <t>np. Policja, firma ochrony mienia</t>
        </r>
      </text>
    </comment>
    <comment ref="BJ142" authorId="2" shapeId="0" xr:uid="{8A807BE9-6C50-4736-924D-F3D9ECF61EBE}">
      <text>
        <r>
          <rPr>
            <sz val="9"/>
            <color indexed="81"/>
            <rFont val="Tahoma"/>
            <family val="2"/>
            <charset val="238"/>
          </rPr>
          <t>np. Państwowa Straż Pożarna, zakładowa straż pożarna, portiernia, agencja ochrony mienia</t>
        </r>
      </text>
    </comment>
    <comment ref="BK142" authorId="2" shapeId="0" xr:uid="{252C5F46-94D6-4E84-9EEF-609643C1C6C6}">
      <text>
        <r>
          <rPr>
            <sz val="9"/>
            <color indexed="81"/>
            <rFont val="Tahoma"/>
            <family val="2"/>
            <charset val="238"/>
          </rPr>
          <t xml:space="preserve">Przykłady instalacji gaśnicznych:
wodna: tryskaczowa lub zraszaczowa, 
CO2, halonowa, azotowa, pianowa, proszkowa </t>
        </r>
      </text>
    </comment>
    <comment ref="T156" authorId="0" shapeId="0" xr:uid="{216C34A0-B62C-4B19-9FE8-7053704E743B}">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156" authorId="0" shapeId="0" xr:uid="{77481A36-C112-42D0-9F15-68AF3020B5F8}">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159" authorId="0" shapeId="0" xr:uid="{69693013-36B5-4C11-96DD-2AB68D128906}">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59" authorId="1" shapeId="0" xr:uid="{9D010EDB-DAAF-44CF-BB41-FA8F7FF2CCC3}">
      <text>
        <r>
          <rPr>
            <sz val="9"/>
            <color indexed="81"/>
            <rFont val="Tahoma"/>
            <family val="2"/>
            <charset val="238"/>
          </rPr>
          <t>Wywołującym alarm w miejscu chronionego obiektu, bez stałego adresata alarmu.</t>
        </r>
      </text>
    </comment>
    <comment ref="AV159" authorId="1" shapeId="0" xr:uid="{2CAAF528-9352-4335-847D-1527814D41E0}">
      <text>
        <r>
          <rPr>
            <sz val="9"/>
            <color indexed="81"/>
            <rFont val="Tahoma"/>
            <family val="2"/>
            <charset val="238"/>
          </rPr>
          <t>np. Policja, firma ochrony mienia</t>
        </r>
      </text>
    </comment>
    <comment ref="BJ159" authorId="2" shapeId="0" xr:uid="{B278538E-6FB1-4356-A234-1B0BA99C0834}">
      <text>
        <r>
          <rPr>
            <sz val="9"/>
            <color indexed="81"/>
            <rFont val="Tahoma"/>
            <family val="2"/>
            <charset val="238"/>
          </rPr>
          <t>np. Państwowa Straż Pożarna, zakładowa straż pożarna, portiernia, agencja ochrony mienia</t>
        </r>
      </text>
    </comment>
    <comment ref="BK159" authorId="2" shapeId="0" xr:uid="{38597BF2-6F10-4B52-A09B-5387919E87E5}">
      <text>
        <r>
          <rPr>
            <sz val="9"/>
            <color indexed="81"/>
            <rFont val="Tahoma"/>
            <family val="2"/>
            <charset val="238"/>
          </rPr>
          <t xml:space="preserve">Przykłady instalacji gaśnicznych:
wodna: tryskaczowa lub zraszaczowa, 
CO2, halonowa, azotowa, pianowa, proszkowa </t>
        </r>
      </text>
    </comment>
    <comment ref="AA160" authorId="0" shapeId="0" xr:uid="{A2A17D12-51F0-4C83-B567-28DFDFD30628}">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60" authorId="1" shapeId="0" xr:uid="{5255BB7F-C115-448C-99F1-6F4A9CA5C6DC}">
      <text>
        <r>
          <rPr>
            <sz val="9"/>
            <color indexed="81"/>
            <rFont val="Tahoma"/>
            <family val="2"/>
            <charset val="238"/>
          </rPr>
          <t>Wywołującym alarm w miejscu chronionego obiektu, bez stałego adresata alarmu.</t>
        </r>
      </text>
    </comment>
    <comment ref="AV160" authorId="1" shapeId="0" xr:uid="{0F57EA38-DBA6-4CFF-8996-8C8EDF316726}">
      <text>
        <r>
          <rPr>
            <sz val="9"/>
            <color indexed="81"/>
            <rFont val="Tahoma"/>
            <family val="2"/>
            <charset val="238"/>
          </rPr>
          <t>np. Policja, firma ochrony mienia</t>
        </r>
      </text>
    </comment>
    <comment ref="BJ160" authorId="2" shapeId="0" xr:uid="{32E64E8D-4D2E-4316-989C-ECEE2DE00C4D}">
      <text>
        <r>
          <rPr>
            <sz val="9"/>
            <color indexed="81"/>
            <rFont val="Tahoma"/>
            <family val="2"/>
            <charset val="238"/>
          </rPr>
          <t>np. Państwowa Straż Pożarna, zakładowa straż pożarna, portiernia, agencja ochrony mienia</t>
        </r>
      </text>
    </comment>
    <comment ref="BK160" authorId="2" shapeId="0" xr:uid="{109DF51C-6CC0-449C-969F-EC5F03BD0B90}">
      <text>
        <r>
          <rPr>
            <sz val="9"/>
            <color indexed="81"/>
            <rFont val="Tahoma"/>
            <family val="2"/>
            <charset val="238"/>
          </rPr>
          <t xml:space="preserve">Przykłady instalacji gaśnicznych:
wodna: tryskaczowa lub zraszaczowa, 
CO2, halonowa, azotowa, pianowa, proszkowa </t>
        </r>
      </text>
    </comment>
    <comment ref="T172" authorId="0" shapeId="0" xr:uid="{57C3689E-CEB6-4C38-90BD-ACD0CE579A0C}">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172" authorId="0" shapeId="0" xr:uid="{6D05B331-952E-4E3E-98B6-037BE284F177}">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175" authorId="0" shapeId="0" xr:uid="{B6DDBE68-75C4-40F9-BC46-145F6F6E2ED0}">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175" authorId="1" shapeId="0" xr:uid="{111F67A3-DD18-44FD-93AB-23F784F573F5}">
      <text>
        <r>
          <rPr>
            <sz val="9"/>
            <color indexed="81"/>
            <rFont val="Tahoma"/>
            <family val="2"/>
            <charset val="238"/>
          </rPr>
          <t>Wywołującym alarm w miejscu chronionego obiektu, bez stałego adresata alarmu.</t>
        </r>
      </text>
    </comment>
    <comment ref="AV175" authorId="1" shapeId="0" xr:uid="{5B576C88-0079-45A1-937F-A5DB290ECDCA}">
      <text>
        <r>
          <rPr>
            <sz val="9"/>
            <color indexed="81"/>
            <rFont val="Tahoma"/>
            <family val="2"/>
            <charset val="238"/>
          </rPr>
          <t>np. Policja, firma ochrony mienia</t>
        </r>
      </text>
    </comment>
    <comment ref="BJ175" authorId="2" shapeId="0" xr:uid="{34A82E2E-7319-4129-AB5B-1E0699FCE7DD}">
      <text>
        <r>
          <rPr>
            <sz val="9"/>
            <color indexed="81"/>
            <rFont val="Tahoma"/>
            <family val="2"/>
            <charset val="238"/>
          </rPr>
          <t>np. Państwowa Straż Pożarna, zakładowa straż pożarna, portiernia, agencja ochrony mienia</t>
        </r>
      </text>
    </comment>
    <comment ref="BK175" authorId="2" shapeId="0" xr:uid="{BA6A10D5-4765-407D-BC50-951C9947A425}">
      <text>
        <r>
          <rPr>
            <sz val="9"/>
            <color indexed="81"/>
            <rFont val="Tahoma"/>
            <family val="2"/>
            <charset val="238"/>
          </rPr>
          <t xml:space="preserve">Przykłady instalacji gaśnicznych:
wodna: tryskaczowa lub zraszaczowa, 
CO2, halonowa, azotowa, pianowa, proszkowa </t>
        </r>
      </text>
    </comment>
    <comment ref="T211" authorId="0" shapeId="0" xr:uid="{9C9FC757-172A-4A4C-BAEA-2031630405B3}">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211" authorId="0" shapeId="0" xr:uid="{32464CE0-9C3B-44B5-A393-65E10D4AB211}">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14" authorId="1" shapeId="0" xr:uid="{3D145DF5-26FF-4961-8DAC-29183721C161}">
      <text>
        <r>
          <rPr>
            <sz val="9"/>
            <color indexed="81"/>
            <rFont val="Tahoma"/>
            <family val="2"/>
            <charset val="238"/>
          </rPr>
          <t>Wywołującym alarm w miejscu chronionego obiektu, bez stałego adresata alarmu.</t>
        </r>
      </text>
    </comment>
    <comment ref="T223" authorId="0" shapeId="0" xr:uid="{F94C2281-7F78-4B2F-A282-81EA2EB62F32}">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223" authorId="0" shapeId="0" xr:uid="{F9A7BADD-8BDB-4C10-9ADB-64F2BEFC3602}">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226" authorId="0" shapeId="0" xr:uid="{643359A1-097A-4CE3-A7EF-F6459F36D5C9}">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26" authorId="1" shapeId="0" xr:uid="{3CC7A056-CDE0-4016-9328-15CC445F71C9}">
      <text>
        <r>
          <rPr>
            <sz val="9"/>
            <color indexed="81"/>
            <rFont val="Tahoma"/>
            <family val="2"/>
            <charset val="238"/>
          </rPr>
          <t>Wywołującym alarm w miejscu chronionego obiektu, bez stałego adresata alarmu.</t>
        </r>
      </text>
    </comment>
    <comment ref="AV226" authorId="1" shapeId="0" xr:uid="{71F525FD-B845-4E7A-A57E-23F6F7EFCC1D}">
      <text>
        <r>
          <rPr>
            <sz val="9"/>
            <color indexed="81"/>
            <rFont val="Tahoma"/>
            <family val="2"/>
            <charset val="238"/>
          </rPr>
          <t>np. Policja, firma ochrony mienia</t>
        </r>
      </text>
    </comment>
    <comment ref="BJ226" authorId="2" shapeId="0" xr:uid="{ED89A0F6-1CCC-4262-B265-972C637BAC0D}">
      <text>
        <r>
          <rPr>
            <sz val="9"/>
            <color indexed="81"/>
            <rFont val="Tahoma"/>
            <family val="2"/>
            <charset val="238"/>
          </rPr>
          <t>np. Państwowa Straż Pożarna, zakładowa straż pożarna, portiernia, agencja ochrony mienia</t>
        </r>
      </text>
    </comment>
    <comment ref="BK226" authorId="2" shapeId="0" xr:uid="{2E056278-9C0B-4779-84A2-EDAB70B6B4F0}">
      <text>
        <r>
          <rPr>
            <sz val="9"/>
            <color indexed="81"/>
            <rFont val="Tahoma"/>
            <family val="2"/>
            <charset val="238"/>
          </rPr>
          <t xml:space="preserve">Przykłady instalacji gaśnicznych:
wodna: tryskaczowa lub zraszaczowa, 
CO2, halonowa, azotowa, pianowa, proszkowa </t>
        </r>
      </text>
    </comment>
    <comment ref="AA227" authorId="0" shapeId="0" xr:uid="{DEAA8F0F-F87C-4D22-9FBC-4E65F79A5279}">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27" authorId="1" shapeId="0" xr:uid="{89525941-E386-4632-9DB8-7B9C5FB16BDC}">
      <text>
        <r>
          <rPr>
            <sz val="9"/>
            <color indexed="81"/>
            <rFont val="Tahoma"/>
            <family val="2"/>
            <charset val="238"/>
          </rPr>
          <t>Wywołującym alarm w miejscu chronionego obiektu, bez stałego adresata alarmu.</t>
        </r>
      </text>
    </comment>
    <comment ref="AV227" authorId="1" shapeId="0" xr:uid="{22C204F8-88CA-45A1-A6D9-4736A7ABE2C5}">
      <text>
        <r>
          <rPr>
            <sz val="9"/>
            <color indexed="81"/>
            <rFont val="Tahoma"/>
            <family val="2"/>
            <charset val="238"/>
          </rPr>
          <t>np. Policja, firma ochrony mienia</t>
        </r>
      </text>
    </comment>
    <comment ref="BJ227" authorId="2" shapeId="0" xr:uid="{DB26CF7F-DB0B-400E-BA67-68F816CDDD3C}">
      <text>
        <r>
          <rPr>
            <sz val="9"/>
            <color indexed="81"/>
            <rFont val="Tahoma"/>
            <family val="2"/>
            <charset val="238"/>
          </rPr>
          <t>np. Państwowa Straż Pożarna, zakładowa straż pożarna, portiernia, agencja ochrony mienia</t>
        </r>
      </text>
    </comment>
    <comment ref="BK227" authorId="2" shapeId="0" xr:uid="{324EDD20-3800-4089-BF68-D0294C1B8C52}">
      <text>
        <r>
          <rPr>
            <sz val="9"/>
            <color indexed="81"/>
            <rFont val="Tahoma"/>
            <family val="2"/>
            <charset val="238"/>
          </rPr>
          <t xml:space="preserve">Przykłady instalacji gaśnicznych:
wodna: tryskaczowa lub zraszaczowa, 
CO2, halonowa, azotowa, pianowa, proszkowa </t>
        </r>
      </text>
    </comment>
    <comment ref="T236" authorId="0" shapeId="0" xr:uid="{2A8A3DA7-92FA-4D9F-84E9-0A944D083078}">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236" authorId="0" shapeId="0" xr:uid="{BF07E686-A2A5-4314-8F0A-6F72D7105731}">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239" authorId="0" shapeId="0" xr:uid="{401DC9D7-A497-473F-B6F0-E1D98C81D436}">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39" authorId="1" shapeId="0" xr:uid="{B436E0E6-0015-4930-A7B4-85EF0790F825}">
      <text>
        <r>
          <rPr>
            <sz val="9"/>
            <color indexed="81"/>
            <rFont val="Tahoma"/>
            <family val="2"/>
            <charset val="238"/>
          </rPr>
          <t>Wywołującym alarm w miejscu chronionego obiektu, bez stałego adresata alarmu.</t>
        </r>
      </text>
    </comment>
    <comment ref="AV239" authorId="1" shapeId="0" xr:uid="{A8AB300E-076C-48B4-ACC4-1EBE6AD106CE}">
      <text>
        <r>
          <rPr>
            <sz val="9"/>
            <color indexed="81"/>
            <rFont val="Tahoma"/>
            <family val="2"/>
            <charset val="238"/>
          </rPr>
          <t>np. Policja, firma ochrony mienia</t>
        </r>
      </text>
    </comment>
    <comment ref="BJ239" authorId="2" shapeId="0" xr:uid="{D9B55B00-5817-4C0F-A39E-9AE1DAAD823F}">
      <text>
        <r>
          <rPr>
            <sz val="9"/>
            <color indexed="81"/>
            <rFont val="Tahoma"/>
            <family val="2"/>
            <charset val="238"/>
          </rPr>
          <t>np. Państwowa Straż Pożarna, zakładowa straż pożarna, portiernia, agencja ochrony mienia</t>
        </r>
      </text>
    </comment>
    <comment ref="BK239" authorId="2" shapeId="0" xr:uid="{FFF2128A-C523-4751-BB2B-B2AE3962E03C}">
      <text>
        <r>
          <rPr>
            <sz val="9"/>
            <color indexed="81"/>
            <rFont val="Tahoma"/>
            <family val="2"/>
            <charset val="238"/>
          </rPr>
          <t xml:space="preserve">Przykłady instalacji gaśnicznych:
wodna: tryskaczowa lub zraszaczowa, 
CO2, halonowa, azotowa, pianowa, proszkowa </t>
        </r>
      </text>
    </comment>
    <comment ref="T245" authorId="0" shapeId="0" xr:uid="{184B9592-952C-41F9-8046-86E3C3EDEC2B}">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245" authorId="0" shapeId="0" xr:uid="{79445071-7451-4266-AFA7-C281B5AE3896}">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Y248" authorId="0" shapeId="0" xr:uid="{3C966191-A8D6-4DFB-93A1-A517F7834E01}">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S248" authorId="1" shapeId="0" xr:uid="{D8B3DD1E-59FE-40F1-B6C7-17CE0B790E9F}">
      <text>
        <r>
          <rPr>
            <sz val="9"/>
            <color indexed="81"/>
            <rFont val="Tahoma"/>
            <family val="2"/>
            <charset val="238"/>
          </rPr>
          <t>Wywołującym alarm w miejscu chronionego obiektu, bez stałego adresata alarmu.</t>
        </r>
      </text>
    </comment>
    <comment ref="AT248" authorId="1" shapeId="0" xr:uid="{E018D08A-3CB7-4553-835F-4B6C1F0592F0}">
      <text>
        <r>
          <rPr>
            <sz val="9"/>
            <color indexed="81"/>
            <rFont val="Tahoma"/>
            <family val="2"/>
            <charset val="238"/>
          </rPr>
          <t>np. Policja, firma ochrony mienia</t>
        </r>
      </text>
    </comment>
    <comment ref="BH248" authorId="2" shapeId="0" xr:uid="{643CA540-0BD9-45B6-8A8D-CFD3A3EF4A3B}">
      <text>
        <r>
          <rPr>
            <sz val="9"/>
            <color indexed="81"/>
            <rFont val="Tahoma"/>
            <family val="2"/>
            <charset val="238"/>
          </rPr>
          <t>np. Państwowa Straż Pożarna, zakładowa straż pożarna, portiernia, agencja ochrony mienia</t>
        </r>
      </text>
    </comment>
    <comment ref="BI248" authorId="2" shapeId="0" xr:uid="{61F54AEE-7013-4DF5-9766-5101B0BF5D6A}">
      <text>
        <r>
          <rPr>
            <sz val="9"/>
            <color indexed="81"/>
            <rFont val="Tahoma"/>
            <family val="2"/>
            <charset val="238"/>
          </rPr>
          <t xml:space="preserve">Przykłady instalacji gaśnicznych:
wodna: tryskaczowa lub zraszaczowa, 
CO2, halonowa, azotowa, pianowa, proszkowa </t>
        </r>
      </text>
    </comment>
    <comment ref="Y249" authorId="0" shapeId="0" xr:uid="{84530641-7AEE-4D76-A9BE-33197761EAF2}">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S249" authorId="1" shapeId="0" xr:uid="{83927501-8A61-4BE5-8737-E255EBA08C6C}">
      <text>
        <r>
          <rPr>
            <sz val="9"/>
            <color indexed="81"/>
            <rFont val="Tahoma"/>
            <family val="2"/>
            <charset val="238"/>
          </rPr>
          <t>Wywołującym alarm w miejscu chronionego obiektu, bez stałego adresata alarmu.</t>
        </r>
      </text>
    </comment>
    <comment ref="AT249" authorId="1" shapeId="0" xr:uid="{E66D292F-0178-4958-A97C-306A58545573}">
      <text>
        <r>
          <rPr>
            <sz val="9"/>
            <color indexed="81"/>
            <rFont val="Tahoma"/>
            <family val="2"/>
            <charset val="238"/>
          </rPr>
          <t>np. Policja, firma ochrony mienia</t>
        </r>
      </text>
    </comment>
    <comment ref="BH249" authorId="2" shapeId="0" xr:uid="{6F1674FF-C062-4699-8498-B6CB45E3AA35}">
      <text>
        <r>
          <rPr>
            <sz val="9"/>
            <color indexed="81"/>
            <rFont val="Tahoma"/>
            <family val="2"/>
            <charset val="238"/>
          </rPr>
          <t>np. Państwowa Straż Pożarna, zakładowa straż pożarna, portiernia, agencja ochrony mienia</t>
        </r>
      </text>
    </comment>
    <comment ref="BI249" authorId="2" shapeId="0" xr:uid="{2B35DDBE-5332-40F3-B2CA-F801EFE0080E}">
      <text>
        <r>
          <rPr>
            <sz val="9"/>
            <color indexed="81"/>
            <rFont val="Tahoma"/>
            <family val="2"/>
            <charset val="238"/>
          </rPr>
          <t xml:space="preserve">Przykłady instalacji gaśnicznych:
wodna: tryskaczowa lub zraszaczowa, 
CO2, halonowa, azotowa, pianowa, proszkowa </t>
        </r>
      </text>
    </comment>
    <comment ref="Y250" authorId="0" shapeId="0" xr:uid="{D366291F-A12B-4DD5-9F80-186456DA4998}">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S250" authorId="1" shapeId="0" xr:uid="{1D128719-6E42-4D1B-8D0D-9A3A9FAD8C60}">
      <text>
        <r>
          <rPr>
            <sz val="9"/>
            <color indexed="81"/>
            <rFont val="Tahoma"/>
            <family val="2"/>
            <charset val="238"/>
          </rPr>
          <t>Wywołującym alarm w miejscu chronionego obiektu, bez stałego adresata alarmu.</t>
        </r>
      </text>
    </comment>
    <comment ref="AT250" authorId="1" shapeId="0" xr:uid="{85F9F536-C8C2-4197-8BAF-70DED1BA7D06}">
      <text>
        <r>
          <rPr>
            <sz val="9"/>
            <color indexed="81"/>
            <rFont val="Tahoma"/>
            <family val="2"/>
            <charset val="238"/>
          </rPr>
          <t>np. Policja, firma ochrony mienia</t>
        </r>
      </text>
    </comment>
    <comment ref="BH250" authorId="2" shapeId="0" xr:uid="{A630991E-1F4D-498F-AE20-6CDFA2F03313}">
      <text>
        <r>
          <rPr>
            <sz val="9"/>
            <color indexed="81"/>
            <rFont val="Tahoma"/>
            <family val="2"/>
            <charset val="238"/>
          </rPr>
          <t>np. Państwowa Straż Pożarna, zakładowa straż pożarna, portiernia, agencja ochrony mienia</t>
        </r>
      </text>
    </comment>
    <comment ref="BI250" authorId="2" shapeId="0" xr:uid="{4E6F7137-26C2-4978-9523-E5F5488FD837}">
      <text>
        <r>
          <rPr>
            <sz val="9"/>
            <color indexed="81"/>
            <rFont val="Tahoma"/>
            <family val="2"/>
            <charset val="238"/>
          </rPr>
          <t xml:space="preserve">Przykłady instalacji gaśnicznych:
wodna: tryskaczowa lub zraszaczowa, 
CO2, halonowa, azotowa, pianowa, proszkowa </t>
        </r>
      </text>
    </comment>
    <comment ref="Y251" authorId="0" shapeId="0" xr:uid="{87FC34E3-AE0A-4A4F-9881-D307D59FC040}">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S251" authorId="1" shapeId="0" xr:uid="{37363777-0F96-48B6-AD8B-129CD5C6358F}">
      <text>
        <r>
          <rPr>
            <sz val="9"/>
            <color indexed="81"/>
            <rFont val="Tahoma"/>
            <family val="2"/>
            <charset val="238"/>
          </rPr>
          <t>Wywołującym alarm w miejscu chronionego obiektu, bez stałego adresata alarmu.</t>
        </r>
      </text>
    </comment>
    <comment ref="AT251" authorId="1" shapeId="0" xr:uid="{58E821D7-D75E-42CD-8642-8A43B7342966}">
      <text>
        <r>
          <rPr>
            <sz val="9"/>
            <color indexed="81"/>
            <rFont val="Tahoma"/>
            <family val="2"/>
            <charset val="238"/>
          </rPr>
          <t>np. Policja, firma ochrony mienia</t>
        </r>
      </text>
    </comment>
    <comment ref="BH251" authorId="2" shapeId="0" xr:uid="{77785800-6BD5-42B8-AE2D-33C117890F12}">
      <text>
        <r>
          <rPr>
            <sz val="9"/>
            <color indexed="81"/>
            <rFont val="Tahoma"/>
            <family val="2"/>
            <charset val="238"/>
          </rPr>
          <t>np. Państwowa Straż Pożarna, zakładowa straż pożarna, portiernia, agencja ochrony mienia</t>
        </r>
      </text>
    </comment>
    <comment ref="BI251" authorId="2" shapeId="0" xr:uid="{8CB2F697-F069-4976-ADF6-AA7E16F9ECF8}">
      <text>
        <r>
          <rPr>
            <sz val="9"/>
            <color indexed="81"/>
            <rFont val="Tahoma"/>
            <family val="2"/>
            <charset val="238"/>
          </rPr>
          <t xml:space="preserve">Przykłady instalacji gaśnicznych:
wodna: tryskaczowa lub zraszaczowa, 
CO2, halonowa, azotowa, pianowa, proszkowa </t>
        </r>
      </text>
    </comment>
    <comment ref="Y252" authorId="0" shapeId="0" xr:uid="{AA2946F2-F04A-47CE-82FA-06C8EAE6646E}">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S252" authorId="1" shapeId="0" xr:uid="{C15E1DE8-CF17-4315-95F7-A76E83ECD649}">
      <text>
        <r>
          <rPr>
            <sz val="9"/>
            <color indexed="81"/>
            <rFont val="Tahoma"/>
            <family val="2"/>
            <charset val="238"/>
          </rPr>
          <t>Wywołującym alarm w miejscu chronionego obiektu, bez stałego adresata alarmu.</t>
        </r>
      </text>
    </comment>
    <comment ref="AT252" authorId="1" shapeId="0" xr:uid="{B50845E2-88F5-4D2A-A21E-417566509994}">
      <text>
        <r>
          <rPr>
            <sz val="9"/>
            <color indexed="81"/>
            <rFont val="Tahoma"/>
            <family val="2"/>
            <charset val="238"/>
          </rPr>
          <t>np. Policja, firma ochrony mienia</t>
        </r>
      </text>
    </comment>
    <comment ref="BH252" authorId="2" shapeId="0" xr:uid="{80969871-CFD3-4CBB-BCA7-73460F2BA345}">
      <text>
        <r>
          <rPr>
            <sz val="9"/>
            <color indexed="81"/>
            <rFont val="Tahoma"/>
            <family val="2"/>
            <charset val="238"/>
          </rPr>
          <t>np. Państwowa Straż Pożarna, zakładowa straż pożarna, portiernia, agencja ochrony mienia</t>
        </r>
      </text>
    </comment>
    <comment ref="BI252" authorId="2" shapeId="0" xr:uid="{A8A52060-290C-4660-A63F-9EE97BA9635E}">
      <text>
        <r>
          <rPr>
            <sz val="9"/>
            <color indexed="81"/>
            <rFont val="Tahoma"/>
            <family val="2"/>
            <charset val="238"/>
          </rPr>
          <t xml:space="preserve">Przykłady instalacji gaśnicznych:
wodna: tryskaczowa lub zraszaczowa, 
CO2, halonowa, azotowa, pianowa, proszkowa </t>
        </r>
      </text>
    </comment>
    <comment ref="Y253" authorId="0" shapeId="0" xr:uid="{B9A04D3F-A25E-4F8C-A892-35A19570F9F0}">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S253" authorId="1" shapeId="0" xr:uid="{98E9476D-B078-4037-845A-BE39FC1440F2}">
      <text>
        <r>
          <rPr>
            <sz val="9"/>
            <color indexed="81"/>
            <rFont val="Tahoma"/>
            <family val="2"/>
            <charset val="238"/>
          </rPr>
          <t>Wywołującym alarm w miejscu chronionego obiektu, bez stałego adresata alarmu.</t>
        </r>
      </text>
    </comment>
    <comment ref="AT253" authorId="1" shapeId="0" xr:uid="{B248C4B6-BB8B-4C7C-A00E-678B74660B65}">
      <text>
        <r>
          <rPr>
            <sz val="9"/>
            <color indexed="81"/>
            <rFont val="Tahoma"/>
            <family val="2"/>
            <charset val="238"/>
          </rPr>
          <t>np. Policja, firma ochrony mienia</t>
        </r>
      </text>
    </comment>
    <comment ref="BH253" authorId="2" shapeId="0" xr:uid="{03520A95-84BC-4B18-812B-C538F68ED55A}">
      <text>
        <r>
          <rPr>
            <sz val="9"/>
            <color indexed="81"/>
            <rFont val="Tahoma"/>
            <family val="2"/>
            <charset val="238"/>
          </rPr>
          <t>np. Państwowa Straż Pożarna, zakładowa straż pożarna, portiernia, agencja ochrony mienia</t>
        </r>
      </text>
    </comment>
    <comment ref="BI253" authorId="2" shapeId="0" xr:uid="{2B23290B-1862-406F-9118-A323B0271C86}">
      <text>
        <r>
          <rPr>
            <sz val="9"/>
            <color indexed="81"/>
            <rFont val="Tahoma"/>
            <family val="2"/>
            <charset val="238"/>
          </rPr>
          <t xml:space="preserve">Przykłady instalacji gaśnicznych:
wodna: tryskaczowa lub zraszaczowa, 
CO2, halonowa, azotowa, pianowa, proszkowa </t>
        </r>
      </text>
    </comment>
    <comment ref="Y254" authorId="0" shapeId="0" xr:uid="{C3AA1D2E-605D-43AF-A729-82407A930DED}">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S254" authorId="1" shapeId="0" xr:uid="{A82B78AC-E24F-49CE-B1E7-1997D28433EC}">
      <text>
        <r>
          <rPr>
            <sz val="9"/>
            <color indexed="81"/>
            <rFont val="Tahoma"/>
            <family val="2"/>
            <charset val="238"/>
          </rPr>
          <t>Wywołującym alarm w miejscu chronionego obiektu, bez stałego adresata alarmu.</t>
        </r>
      </text>
    </comment>
    <comment ref="AT254" authorId="1" shapeId="0" xr:uid="{8D4F277E-953D-4CD4-99B3-8363D84AAFA3}">
      <text>
        <r>
          <rPr>
            <sz val="9"/>
            <color indexed="81"/>
            <rFont val="Tahoma"/>
            <family val="2"/>
            <charset val="238"/>
          </rPr>
          <t>np. Policja, firma ochrony mienia</t>
        </r>
      </text>
    </comment>
    <comment ref="BH254" authorId="2" shapeId="0" xr:uid="{CE4966E8-77C6-4675-AA0A-38B4EC04E77F}">
      <text>
        <r>
          <rPr>
            <sz val="9"/>
            <color indexed="81"/>
            <rFont val="Tahoma"/>
            <family val="2"/>
            <charset val="238"/>
          </rPr>
          <t>np. Państwowa Straż Pożarna, zakładowa straż pożarna, portiernia, agencja ochrony mienia</t>
        </r>
      </text>
    </comment>
    <comment ref="BI254" authorId="2" shapeId="0" xr:uid="{D199564F-CE30-4C16-8A00-68518F9A6099}">
      <text>
        <r>
          <rPr>
            <sz val="9"/>
            <color indexed="81"/>
            <rFont val="Tahoma"/>
            <family val="2"/>
            <charset val="238"/>
          </rPr>
          <t xml:space="preserve">Przykłady instalacji gaśnicznych:
wodna: tryskaczowa lub zraszaczowa, 
CO2, halonowa, azotowa, pianowa, proszkowa </t>
        </r>
      </text>
    </comment>
    <comment ref="Y255" authorId="0" shapeId="0" xr:uid="{34F08E0C-5CAB-4C43-A391-E59A2787642F}">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S255" authorId="1" shapeId="0" xr:uid="{B87A0EA8-0436-49EB-9BD5-F6D85E4B3FE3}">
      <text>
        <r>
          <rPr>
            <sz val="9"/>
            <color indexed="81"/>
            <rFont val="Tahoma"/>
            <family val="2"/>
            <charset val="238"/>
          </rPr>
          <t>Wywołującym alarm w miejscu chronionego obiektu, bez stałego adresata alarmu.</t>
        </r>
      </text>
    </comment>
    <comment ref="AT255" authorId="1" shapeId="0" xr:uid="{AEE82B5B-FD1D-4D93-BF83-7C41697093E4}">
      <text>
        <r>
          <rPr>
            <sz val="9"/>
            <color indexed="81"/>
            <rFont val="Tahoma"/>
            <family val="2"/>
            <charset val="238"/>
          </rPr>
          <t>np. Policja, firma ochrony mienia</t>
        </r>
      </text>
    </comment>
    <comment ref="BH255" authorId="2" shapeId="0" xr:uid="{D88A5EC9-3F8E-4236-978C-4E8437E9ED2B}">
      <text>
        <r>
          <rPr>
            <sz val="9"/>
            <color indexed="81"/>
            <rFont val="Tahoma"/>
            <family val="2"/>
            <charset val="238"/>
          </rPr>
          <t>np. Państwowa Straż Pożarna, zakładowa straż pożarna, portiernia, agencja ochrony mienia</t>
        </r>
      </text>
    </comment>
    <comment ref="BI255" authorId="2" shapeId="0" xr:uid="{0C6AD47A-DE4C-4DFF-B0DF-E0B92F43FD15}">
      <text>
        <r>
          <rPr>
            <sz val="9"/>
            <color indexed="81"/>
            <rFont val="Tahoma"/>
            <family val="2"/>
            <charset val="238"/>
          </rPr>
          <t xml:space="preserve">Przykłady instalacji gaśnicznych:
wodna: tryskaczowa lub zraszaczowa, 
CO2, halonowa, azotowa, pianowa, proszkowa </t>
        </r>
      </text>
    </comment>
    <comment ref="T269" authorId="0" shapeId="0" xr:uid="{AC6AAFEE-700D-44FB-9B81-253F8FE24485}">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269" authorId="0" shapeId="0" xr:uid="{4CC15B4C-DFF3-44AF-92CE-E2EC55AB719B}">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272" authorId="0" shapeId="0" xr:uid="{E0CF662D-B140-4879-8FE9-A6EFD762484E}">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72" authorId="1" shapeId="0" xr:uid="{22C880E7-84FB-4C6D-B155-62CAAFD66AA8}">
      <text>
        <r>
          <rPr>
            <sz val="9"/>
            <color indexed="81"/>
            <rFont val="Tahoma"/>
            <family val="2"/>
            <charset val="238"/>
          </rPr>
          <t>Wywołującym alarm w miejscu chronionego obiektu, bez stałego adresata alarmu.</t>
        </r>
      </text>
    </comment>
    <comment ref="AV272" authorId="1" shapeId="0" xr:uid="{9637874C-EB65-470F-9C96-9083CEEB6F51}">
      <text>
        <r>
          <rPr>
            <sz val="9"/>
            <color indexed="81"/>
            <rFont val="Tahoma"/>
            <family val="2"/>
            <charset val="238"/>
          </rPr>
          <t>np. Policja, firma ochrony mienia</t>
        </r>
      </text>
    </comment>
    <comment ref="BJ272" authorId="2" shapeId="0" xr:uid="{E25D2BB4-A6F9-4A4F-9309-878166F38FC5}">
      <text>
        <r>
          <rPr>
            <sz val="9"/>
            <color indexed="81"/>
            <rFont val="Tahoma"/>
            <family val="2"/>
            <charset val="238"/>
          </rPr>
          <t>np. Państwowa Straż Pożarna, zakładowa straż pożarna, portiernia, agencja ochrony mienia</t>
        </r>
      </text>
    </comment>
    <comment ref="BK272" authorId="2" shapeId="0" xr:uid="{8564D980-B269-4E78-9E54-DC90AF07D52B}">
      <text>
        <r>
          <rPr>
            <sz val="9"/>
            <color indexed="81"/>
            <rFont val="Tahoma"/>
            <family val="2"/>
            <charset val="238"/>
          </rPr>
          <t xml:space="preserve">Przykłady instalacji gaśnicznych:
wodna: tryskaczowa lub zraszaczowa, 
CO2, halonowa, azotowa, pianowa, proszkowa </t>
        </r>
      </text>
    </comment>
    <comment ref="T279" authorId="0" shapeId="0" xr:uid="{000C7821-9EA5-4BBA-B987-D64F10932CFA}">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279" authorId="0" shapeId="0" xr:uid="{05378BC9-012D-454B-8583-F9CE63AF4AC0}">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282" authorId="0" shapeId="0" xr:uid="{345FB4CD-0898-467E-B810-2AB5211B37A5}">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82" authorId="1" shapeId="0" xr:uid="{E47FE72B-5DCD-420C-9960-C09401CCCCD8}">
      <text>
        <r>
          <rPr>
            <sz val="9"/>
            <color indexed="81"/>
            <rFont val="Tahoma"/>
            <family val="2"/>
            <charset val="238"/>
          </rPr>
          <t>Wywołującym alarm w miejscu chronionego obiektu, bez stałego adresata alarmu.</t>
        </r>
      </text>
    </comment>
    <comment ref="AV282" authorId="1" shapeId="0" xr:uid="{9A237317-769F-4430-A0E5-90E1911EA38E}">
      <text>
        <r>
          <rPr>
            <sz val="9"/>
            <color indexed="81"/>
            <rFont val="Tahoma"/>
            <family val="2"/>
            <charset val="238"/>
          </rPr>
          <t>np. Policja, firma ochrony mienia</t>
        </r>
      </text>
    </comment>
    <comment ref="BJ282" authorId="2" shapeId="0" xr:uid="{FA3CDA3B-AB32-449B-A96E-DD9CA17BA095}">
      <text>
        <r>
          <rPr>
            <sz val="9"/>
            <color indexed="81"/>
            <rFont val="Tahoma"/>
            <family val="2"/>
            <charset val="238"/>
          </rPr>
          <t>np. Państwowa Straż Pożarna, zakładowa straż pożarna, portiernia, agencja ochrony mienia</t>
        </r>
      </text>
    </comment>
    <comment ref="BK282" authorId="2" shapeId="0" xr:uid="{65862061-97CF-4C68-8EF7-74738E253441}">
      <text>
        <r>
          <rPr>
            <sz val="9"/>
            <color indexed="81"/>
            <rFont val="Tahoma"/>
            <family val="2"/>
            <charset val="238"/>
          </rPr>
          <t xml:space="preserve">Przykłady instalacji gaśnicznych:
wodna: tryskaczowa lub zraszaczowa, 
CO2, halonowa, azotowa, pianowa, proszkowa </t>
        </r>
      </text>
    </comment>
    <comment ref="AA283" authorId="0" shapeId="0" xr:uid="{BFEF2373-85F7-48A4-A680-DAEAA2FD7B26}">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83" authorId="1" shapeId="0" xr:uid="{98DF1D81-CBD1-4086-975D-C13E62B2304C}">
      <text>
        <r>
          <rPr>
            <sz val="9"/>
            <color indexed="81"/>
            <rFont val="Tahoma"/>
            <family val="2"/>
            <charset val="238"/>
          </rPr>
          <t>Wywołującym alarm w miejscu chronionego obiektu, bez stałego adresata alarmu.</t>
        </r>
      </text>
    </comment>
    <comment ref="AV283" authorId="1" shapeId="0" xr:uid="{5CE9A0EA-59EB-4B1F-8426-452E59632198}">
      <text>
        <r>
          <rPr>
            <sz val="9"/>
            <color indexed="81"/>
            <rFont val="Tahoma"/>
            <family val="2"/>
            <charset val="238"/>
          </rPr>
          <t>np. Policja, firma ochrony mienia</t>
        </r>
      </text>
    </comment>
    <comment ref="BJ283" authorId="2" shapeId="0" xr:uid="{D5BA23D9-9B5A-4D6C-99F6-6B3D899C38A2}">
      <text>
        <r>
          <rPr>
            <sz val="9"/>
            <color indexed="81"/>
            <rFont val="Tahoma"/>
            <family val="2"/>
            <charset val="238"/>
          </rPr>
          <t>np. Państwowa Straż Pożarna, zakładowa straż pożarna, portiernia, agencja ochrony mienia</t>
        </r>
      </text>
    </comment>
    <comment ref="BK283" authorId="2" shapeId="0" xr:uid="{0A797DF4-D22A-432B-A6DB-B7F8C9692BB8}">
      <text>
        <r>
          <rPr>
            <sz val="9"/>
            <color indexed="81"/>
            <rFont val="Tahoma"/>
            <family val="2"/>
            <charset val="238"/>
          </rPr>
          <t xml:space="preserve">Przykłady instalacji gaśnicznych:
wodna: tryskaczowa lub zraszaczowa, 
CO2, halonowa, azotowa, pianowa, proszkowa </t>
        </r>
      </text>
    </comment>
    <comment ref="T293" authorId="0" shapeId="0" xr:uid="{CC214227-263B-450D-BAD1-3C880587C1AA}">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AA293" authorId="0" shapeId="0" xr:uid="{E38BF7C5-823A-4B4E-B7ED-C3841DDAEE44}">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A296" authorId="0" shapeId="0" xr:uid="{3385C68B-0B85-4A63-968E-46D40E2FFD2F}">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U296" authorId="1" shapeId="0" xr:uid="{1AC466F7-F439-480A-B109-CCD1A2187239}">
      <text>
        <r>
          <rPr>
            <sz val="9"/>
            <color indexed="81"/>
            <rFont val="Tahoma"/>
            <family val="2"/>
            <charset val="238"/>
          </rPr>
          <t>Wywołującym alarm w miejscu chronionego obiektu, bez stałego adresata alarmu.</t>
        </r>
      </text>
    </comment>
    <comment ref="AV296" authorId="1" shapeId="0" xr:uid="{E6EA365C-83C6-461F-A1F8-8979422608DA}">
      <text>
        <r>
          <rPr>
            <sz val="9"/>
            <color indexed="81"/>
            <rFont val="Tahoma"/>
            <family val="2"/>
            <charset val="238"/>
          </rPr>
          <t>np. Policja, firma ochrony mienia</t>
        </r>
      </text>
    </comment>
    <comment ref="BJ296" authorId="2" shapeId="0" xr:uid="{7C0DE662-EF59-4F12-BF08-F5B981DB3F64}">
      <text>
        <r>
          <rPr>
            <sz val="9"/>
            <color indexed="81"/>
            <rFont val="Tahoma"/>
            <family val="2"/>
            <charset val="238"/>
          </rPr>
          <t>np. Państwowa Straż Pożarna, zakładowa straż pożarna, portiernia, agencja ochrony mienia</t>
        </r>
      </text>
    </comment>
    <comment ref="BK296" authorId="2" shapeId="0" xr:uid="{64A0D429-8915-4A1E-9D61-272D08106DEA}">
      <text>
        <r>
          <rPr>
            <sz val="9"/>
            <color indexed="81"/>
            <rFont val="Tahoma"/>
            <family val="2"/>
            <charset val="238"/>
          </rPr>
          <t xml:space="preserve">Przykłady instalacji gaśnicznych:
wodna: tryskaczowa lub zraszaczowa, 
CO2, halonowa, azotowa, pianowa, proszkowa </t>
        </r>
      </text>
    </comment>
    <comment ref="S304" authorId="0" shapeId="0" xr:uid="{4B995AFF-A2CF-4657-A346-4FDFC0B258E7}">
      <text>
        <r>
          <rPr>
            <b/>
            <sz val="9"/>
            <color indexed="81"/>
            <rFont val="Tahoma"/>
            <family val="2"/>
            <charset val="238"/>
          </rPr>
          <t xml:space="preserve">PŁYTY WARSTWOWE: 
</t>
        </r>
        <r>
          <rPr>
            <sz val="9"/>
            <color indexed="81"/>
            <rFont val="Tahoma"/>
            <family val="2"/>
            <charset val="238"/>
          </rPr>
          <t>lekkie elementy budowlane wykonane z dwóch zewnętrznych okładzin z blachy falistej, przedzielonych rdzeniem z lekkiego materiału o dobrej izolacyjności termicznej - materiały łatwopalne</t>
        </r>
      </text>
    </comment>
    <comment ref="Z304" authorId="0" shapeId="0" xr:uid="{2B378237-B094-448D-86C1-DED66865600E}">
      <text>
        <r>
          <rPr>
            <b/>
            <sz val="9"/>
            <color indexed="81"/>
            <rFont val="Tahoma"/>
            <family val="2"/>
            <charset val="238"/>
          </rPr>
          <t xml:space="preserve">A </t>
        </r>
        <r>
          <rPr>
            <sz val="9"/>
            <color indexed="81"/>
            <rFont val="Tahoma"/>
            <family val="2"/>
            <charset val="238"/>
          </rPr>
          <t xml:space="preserve">-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
</t>
        </r>
        <r>
          <rPr>
            <b/>
            <sz val="9"/>
            <color indexed="81"/>
            <rFont val="Tahoma"/>
            <family val="2"/>
            <charset val="238"/>
          </rPr>
          <t xml:space="preserve">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Z307" authorId="0" shapeId="0" xr:uid="{3B6074E3-766E-4756-8EA2-08FB9B92EF09}">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T307" authorId="1" shapeId="0" xr:uid="{00632007-319B-4578-B113-D3B1E85E3BD1}">
      <text>
        <r>
          <rPr>
            <sz val="9"/>
            <color indexed="81"/>
            <rFont val="Tahoma"/>
            <family val="2"/>
            <charset val="238"/>
          </rPr>
          <t>Wywołującym alarm w miejscu chronionego obiektu, bez stałego adresata alarmu.</t>
        </r>
      </text>
    </comment>
    <comment ref="AU307" authorId="1" shapeId="0" xr:uid="{08B46C65-F3F7-4B8C-B333-77B04D6440A0}">
      <text>
        <r>
          <rPr>
            <sz val="9"/>
            <color indexed="81"/>
            <rFont val="Tahoma"/>
            <family val="2"/>
            <charset val="238"/>
          </rPr>
          <t>np. Policja, firma ochrony mienia</t>
        </r>
      </text>
    </comment>
    <comment ref="BH307" authorId="2" shapeId="0" xr:uid="{FD6A9606-4167-47E4-A24D-9927AD6B125F}">
      <text>
        <r>
          <rPr>
            <sz val="9"/>
            <color indexed="81"/>
            <rFont val="Tahoma"/>
            <family val="2"/>
            <charset val="238"/>
          </rPr>
          <t>np. Państwowa Straż Pożarna, zakładowa straż pożarna, portiernia, agencja ochrony mienia</t>
        </r>
      </text>
    </comment>
    <comment ref="BI307" authorId="2" shapeId="0" xr:uid="{3454242E-6F2A-4FCB-AB4C-2E3864324E18}">
      <text>
        <r>
          <rPr>
            <sz val="9"/>
            <color indexed="81"/>
            <rFont val="Tahoma"/>
            <family val="2"/>
            <charset val="238"/>
          </rPr>
          <t xml:space="preserve">Przykłady instalacji gaśnicznych:
wodna: tryskaczowa lub zraszaczowa, 
CO2, halonowa, azotowa, pianowa, proszkowa </t>
        </r>
      </text>
    </comment>
    <comment ref="Z308" authorId="0" shapeId="0" xr:uid="{C6AF571C-FC9D-4942-88CB-9DCF8F0A5E18}">
      <text>
        <r>
          <rPr>
            <b/>
            <sz val="9"/>
            <color indexed="81"/>
            <rFont val="Tahoma"/>
            <family val="2"/>
            <charset val="238"/>
          </rPr>
          <t>A</t>
        </r>
        <r>
          <rPr>
            <sz val="9"/>
            <color indexed="81"/>
            <rFont val="Tahoma"/>
            <family val="2"/>
            <charset val="238"/>
          </rPr>
          <t xml:space="preserve"> - zgodnie z art. 62 ust. 1 pkt 1 i 3 ustawy Prawo budowlane obiekty budowlane powinny być w czasie ich użytkowania  poddawane okresowej kontroli co najmniej raz w roku (w przypadku niektórych obiektów dwa razy w roku) polegającej na sprawdzeniu stanu technicznego:
- elementów budynku, budowli i instalacji narażonych na szkodliwe wpływy atmosferyczne i niszczące działania czynników występujących podczas użytkowania obiektu,
- instalacji i urządzeń służących ochronie środowiska,
- instalacji gazowych oraz przewodów kominowych (dymowych, spalinowych i wentylacyjnych)</t>
        </r>
        <r>
          <rPr>
            <b/>
            <sz val="9"/>
            <color indexed="81"/>
            <rFont val="Tahoma"/>
            <family val="2"/>
            <charset val="238"/>
          </rPr>
          <t xml:space="preserve">
B </t>
        </r>
        <r>
          <rPr>
            <sz val="9"/>
            <color indexed="81"/>
            <rFont val="Tahoma"/>
            <family val="2"/>
            <charset val="238"/>
          </rPr>
          <t>- zgodnie z art. 62 ust. 1 pkt 2 ustawy Prawo budowlane obiekty budowlane powinny być w czasie ich użytkowania  poddawane okresowej kontroli co najmniej raz na 5 lat polegającej na sprawdzeniu stanu technicznego i przydatności do użytkowania obiektu budowlanego, estetyki obiektu budowlanego oraz jego otoczenia; kontrolą tą powinno być objęte również badanie instalacji elektrycznej i piorunochronnej w zakresie stanu sprawności połączeń, osprzętu, zabezpieczeń i środków ochrony od porażeń, oporności izolacji przewodów oraz uziemień instalacji i aparatów;</t>
        </r>
      </text>
    </comment>
    <comment ref="AT308" authorId="1" shapeId="0" xr:uid="{A07B1A80-B19A-4FC7-8FA6-F38D6C1D47C6}">
      <text>
        <r>
          <rPr>
            <sz val="9"/>
            <color indexed="81"/>
            <rFont val="Tahoma"/>
            <family val="2"/>
            <charset val="238"/>
          </rPr>
          <t>Wywołującym alarm w miejscu chronionego obiektu, bez stałego adresata alarmu.</t>
        </r>
      </text>
    </comment>
    <comment ref="AU308" authorId="1" shapeId="0" xr:uid="{8D5D7FBE-3321-4903-84FF-D4BCBF09B55F}">
      <text>
        <r>
          <rPr>
            <sz val="9"/>
            <color indexed="81"/>
            <rFont val="Tahoma"/>
            <family val="2"/>
            <charset val="238"/>
          </rPr>
          <t>np. Policja, firma ochrony mienia</t>
        </r>
      </text>
    </comment>
    <comment ref="BH308" authorId="2" shapeId="0" xr:uid="{11646B02-D642-42A0-AEF6-6BE74BFDDE87}">
      <text>
        <r>
          <rPr>
            <sz val="9"/>
            <color indexed="81"/>
            <rFont val="Tahoma"/>
            <family val="2"/>
            <charset val="238"/>
          </rPr>
          <t>np. Państwowa Straż Pożarna, zakładowa straż pożarna, portiernia, agencja ochrony mienia</t>
        </r>
      </text>
    </comment>
    <comment ref="BI308" authorId="2" shapeId="0" xr:uid="{827EDE97-378C-4C38-B5B7-8FDFDC40C748}">
      <text>
        <r>
          <rPr>
            <sz val="9"/>
            <color indexed="81"/>
            <rFont val="Tahoma"/>
            <family val="2"/>
            <charset val="238"/>
          </rPr>
          <t xml:space="preserve">Przykłady instalacji gaśnicznych:
wodna: tryskaczowa lub zraszaczowa, 
CO2, halonowa, azotowa, pianowa, proszkowa </t>
        </r>
      </text>
    </comment>
  </commentList>
</comments>
</file>

<file path=xl/sharedStrings.xml><?xml version="1.0" encoding="utf-8"?>
<sst xmlns="http://schemas.openxmlformats.org/spreadsheetml/2006/main" count="6658" uniqueCount="1432">
  <si>
    <t>Lp.</t>
  </si>
  <si>
    <t>Przedmiot ubezpieczenia</t>
  </si>
  <si>
    <t>Liczba miejsc</t>
  </si>
  <si>
    <t>Zabezpieczenia przeciwkradzieżowe</t>
  </si>
  <si>
    <t>Rodzaj pojazdu</t>
  </si>
  <si>
    <t>Moc silnika [kW]</t>
  </si>
  <si>
    <t>Zgodne z przepisami o ochronie przeciwpożarowej</t>
  </si>
  <si>
    <t>Alarm z sygnałem lokalnym</t>
  </si>
  <si>
    <t xml:space="preserve">System alarmowy z powiadomieniem służb patrolowych z całodobową ochroną          </t>
  </si>
  <si>
    <t>Monitoring (kamery przemysłowe)</t>
  </si>
  <si>
    <t>Czy teren jest oświetlony w godzinach nocnych?</t>
  </si>
  <si>
    <t>Pozostałe zabezpieczenia, informacje dodatkowe do poprzednich</t>
  </si>
  <si>
    <t>Czy są stosowane zabezpieczenia przeciwpożarowe?</t>
  </si>
  <si>
    <t>Data pierwszej rejestracji</t>
  </si>
  <si>
    <t>Lokalizacja (adres)</t>
  </si>
  <si>
    <t>Czy obiekt jest użytkowany?</t>
  </si>
  <si>
    <t>Zagrożenie powodziowe - opis</t>
  </si>
  <si>
    <t>RAZEM:</t>
  </si>
  <si>
    <t>Adres</t>
  </si>
  <si>
    <t xml:space="preserve">Liczba zatrudnionych </t>
  </si>
  <si>
    <t>Pełna nazwa jednostki</t>
  </si>
  <si>
    <t>Ulica</t>
  </si>
  <si>
    <t>Kod pocztowy</t>
  </si>
  <si>
    <t>Główne PKD</t>
  </si>
  <si>
    <t>REGON</t>
  </si>
  <si>
    <t>NIP</t>
  </si>
  <si>
    <t>Telefon</t>
  </si>
  <si>
    <t>E-mail</t>
  </si>
  <si>
    <t>Ogółem</t>
  </si>
  <si>
    <t>Nauczycieli</t>
  </si>
  <si>
    <t>Opis działalności</t>
  </si>
  <si>
    <t>Rodzaj budynku</t>
  </si>
  <si>
    <t>Powierzchnia użytkowa w m²</t>
  </si>
  <si>
    <t>Powierzchnia zabudowy w m²</t>
  </si>
  <si>
    <t>Rok / lata budowy</t>
  </si>
  <si>
    <t>Liczba kondygnacji oraz podpiwniczenie i poddasze</t>
  </si>
  <si>
    <t>Materiały konstrukcyjne</t>
  </si>
  <si>
    <t>Czy w konstrukcji budynku występują płyty warstwowe?</t>
  </si>
  <si>
    <t>Rodzaj ogrzewania</t>
  </si>
  <si>
    <t>Czy w budynku są zainstalowane windy / urządzenia dźwigowe?</t>
  </si>
  <si>
    <t>Czy obiekt posiada sprawne urządzenie odgromowe?</t>
  </si>
  <si>
    <t>Czy budynek znajduje się pod nadzorem konserwatora zabytków?</t>
  </si>
  <si>
    <t xml:space="preserve">Czy obiekt posiada książkę obiektu budowlanego? </t>
  </si>
  <si>
    <t>Zabezpieczenia ppoż.</t>
  </si>
  <si>
    <t>Liczba kondygnacji ponad poziom gruntu</t>
  </si>
  <si>
    <t>Liczba kondygnacji poniżej poziomu gruntu</t>
  </si>
  <si>
    <t>Czy budynek posiada poddasze?</t>
  </si>
  <si>
    <t>Czy budynek jest podpiwniczony?</t>
  </si>
  <si>
    <t>ścian</t>
  </si>
  <si>
    <t>stropów</t>
  </si>
  <si>
    <t>konstrukcji dachu</t>
  </si>
  <si>
    <t>pokrycie dachu</t>
  </si>
  <si>
    <t>Przyczyna nieużytkowania</t>
  </si>
  <si>
    <t>Czy obiekt przeznaczony jest do rozbiórki?</t>
  </si>
  <si>
    <t>Uwagi / informacje dodatkowe</t>
  </si>
  <si>
    <t xml:space="preserve">Czy mienie było dotknięte ryzykiem powodzi od 1997 roku do dnia dzisiejszego? </t>
  </si>
  <si>
    <t>Czy są stosowane zabezpieczenia przeciwkradzieżowe?</t>
  </si>
  <si>
    <t>Wszystkie drzwi zewnętrzne i okna są w należytym stanie technicznym uniemożliwiającym ich wywarzenie i włamanie bez użycia siły i/lub narzędzi</t>
  </si>
  <si>
    <t>Wszystkie drzwi zewnętrzne zaopatrzone są w co najmniej 2 zamki wielozastawkowe  lub 1 zamek antywłamaniowy lub 1 zamek wielopunktowy</t>
  </si>
  <si>
    <t xml:space="preserve">Wszystkie drzwi zewnętrzne i okna zaopatrzone są w co najmniej 1 zamek wielozastawkowy        </t>
  </si>
  <si>
    <t>Wszystkie drzwi zewnętrzne są drzwiami antywłamaniowymi</t>
  </si>
  <si>
    <t>Czy teren jest ogrodzony?</t>
  </si>
  <si>
    <t>Instalacja sygnalizacji pożaru sygnalizująca w miejscu chronionym</t>
  </si>
  <si>
    <t>Instalacja sygnalizacji pożaru sygnalizująca poza miejscem chronionym</t>
  </si>
  <si>
    <t>Instalacja sygnalizacji pożaru z powiadomieniem służb patrolowych</t>
  </si>
  <si>
    <t>Czy oznakowane są miejsca usytuowania urządzeń przeciwpożarowych, elementów sterujących urządzeniami pożarowymi, przeciwpożarowych wyłączników prądu, głównych zaworów gazu, drogi ewakuacyjne?</t>
  </si>
  <si>
    <t>Czy w lokalizacji obowiązuje zakaz palenia tytoniu?</t>
  </si>
  <si>
    <t>Czy są wydzielone miejsca do palenia tytoniu?</t>
  </si>
  <si>
    <t>Wartość</t>
  </si>
  <si>
    <t>Rok produkcji lub zakupu</t>
  </si>
  <si>
    <t>Przeznaczenie pojazdu / wykorzystanie pojazdu</t>
  </si>
  <si>
    <t>Data ważności badań techn.</t>
  </si>
  <si>
    <t>Przebieg pojazdu (wg stanu licznika)</t>
  </si>
  <si>
    <t>UWAGI / INFORMACJE DODATKOWE</t>
  </si>
  <si>
    <t>Lokalizacje / Filie / Oddziały</t>
  </si>
  <si>
    <t>Sprzęt elektroniczny przenośny</t>
  </si>
  <si>
    <t>Maszyny, wyposażenie i urządzenia</t>
  </si>
  <si>
    <t xml:space="preserve">Suma ubezpieczenia </t>
  </si>
  <si>
    <r>
      <rPr>
        <b/>
        <sz val="10"/>
        <color theme="1"/>
        <rFont val="Tahoma"/>
        <family val="2"/>
        <charset val="238"/>
      </rPr>
      <t xml:space="preserve">UWAGA: </t>
    </r>
    <r>
      <rPr>
        <sz val="10"/>
        <color theme="1"/>
        <rFont val="Tahoma"/>
        <family val="2"/>
        <charset val="238"/>
      </rPr>
      <t>Zamawiający pozostawia sobie prawo do zmiany rodzaju wartości przedmiotu ubezpieczenia, co do zasady z wartości księgowej brutto na wartość odtworzeniową nową.</t>
    </r>
  </si>
  <si>
    <r>
      <rPr>
        <b/>
        <sz val="10"/>
        <color theme="1"/>
        <rFont val="Tahoma"/>
        <family val="2"/>
        <charset val="238"/>
      </rPr>
      <t xml:space="preserve">UWAGA: </t>
    </r>
    <r>
      <rPr>
        <sz val="10"/>
        <color theme="1"/>
        <rFont val="Tahoma"/>
        <family val="2"/>
        <charset val="238"/>
      </rPr>
      <t xml:space="preserve">Zamawiający informuje, że przed rozpoczęciem okresu ubezpieczenia lub w czasie jego trwania, może dojść do zmiany jednostek zarządzających poszczególnymi składnikami mienia. </t>
    </r>
  </si>
  <si>
    <r>
      <rPr>
        <b/>
        <sz val="10"/>
        <color theme="1"/>
        <rFont val="Tahoma"/>
        <family val="2"/>
        <charset val="238"/>
      </rPr>
      <t xml:space="preserve">UWAGA: </t>
    </r>
    <r>
      <rPr>
        <sz val="10"/>
        <color theme="1"/>
        <rFont val="Tahoma"/>
        <family val="2"/>
        <charset val="238"/>
      </rPr>
      <t>Zamawiający pozostawia sobie prawo do ostatecznej weryfikacji wykazów majątkowych po rozstrzygnięciu postępowania.</t>
    </r>
  </si>
  <si>
    <t>1</t>
  </si>
  <si>
    <t>TAK</t>
  </si>
  <si>
    <t>NIE</t>
  </si>
  <si>
    <t>Szkody powodziowe w przeszłości - wartość</t>
  </si>
  <si>
    <t>4</t>
  </si>
  <si>
    <t>Czy jest przeprowadzona okresowa kontrola stanu technicznego obiektu budowalnego zgodnie z art. 62 ustawy Prawo budowlane?</t>
  </si>
  <si>
    <t>Jeśli NIE, 
okres nieużytkowania</t>
  </si>
  <si>
    <t>Jeśli TYMCZASOWO,
do kiedy?</t>
  </si>
  <si>
    <t>Jeśli TAK, prosimy wskazać przyczynę.</t>
  </si>
  <si>
    <t>1.</t>
  </si>
  <si>
    <t>2.</t>
  </si>
  <si>
    <t>3.</t>
  </si>
  <si>
    <t>Razem suma</t>
  </si>
  <si>
    <t>RAZEM</t>
  </si>
  <si>
    <t>Częstotliwość archiwizacji  danych</t>
  </si>
  <si>
    <t>osobowy</t>
  </si>
  <si>
    <t>ciężarowy</t>
  </si>
  <si>
    <t>Rodzaj ubezpieczenia</t>
  </si>
  <si>
    <t>Ilość szkód</t>
  </si>
  <si>
    <t>Wypłata w zł</t>
  </si>
  <si>
    <t>Mienie od wszystkich ryzyk</t>
  </si>
  <si>
    <t>Mienie od kradzieży z włamaniem i rabunku</t>
  </si>
  <si>
    <t>Sprzęt   elektroniczny</t>
  </si>
  <si>
    <t>Przedmioty szklane od stłuczenia</t>
  </si>
  <si>
    <t xml:space="preserve">Odpowiedzialność cywilna </t>
  </si>
  <si>
    <t>Obowiązkowe ubezpieczenie OC pojazdów</t>
  </si>
  <si>
    <t xml:space="preserve">Auto Casco </t>
  </si>
  <si>
    <t>REZERWY</t>
  </si>
  <si>
    <t>SZKODOWOŚĆ  OGÓŁEM:</t>
  </si>
  <si>
    <t>BUDYNKI</t>
  </si>
  <si>
    <t>BUDOWLE</t>
  </si>
  <si>
    <t>Przeprowadzane remonty istotnie podwyższające wartość obiektu - data i zakres remontu</t>
  </si>
  <si>
    <t>Użytkowanie obiektu</t>
  </si>
  <si>
    <t>Powódź * / Zagrożenie powodziowe</t>
  </si>
  <si>
    <t xml:space="preserve">Numer rejestracyjny </t>
  </si>
  <si>
    <t>Marka pojazdu</t>
  </si>
  <si>
    <t>Typ, model pojazdu</t>
  </si>
  <si>
    <t>Rok produkcji</t>
  </si>
  <si>
    <t>Dopuszczalna ładowność [kg]</t>
  </si>
  <si>
    <t>Dopuszczalna masa całkowita DMC</t>
  </si>
  <si>
    <t>Numer identyfikacyjny (VIN/ nadwozia/ podwozia/ ramy)</t>
  </si>
  <si>
    <t>KB</t>
  </si>
  <si>
    <t>I.</t>
  </si>
  <si>
    <t xml:space="preserve">II. </t>
  </si>
  <si>
    <t>III.</t>
  </si>
  <si>
    <t>WŁAŚCICIEL</t>
  </si>
  <si>
    <t>Okres ubezpieczenia OC</t>
  </si>
  <si>
    <t>Okres ubezpieczenia AC</t>
  </si>
  <si>
    <t xml:space="preserve">Okres ubezpieczenia NNW </t>
  </si>
  <si>
    <t xml:space="preserve">Rodzaj wartości </t>
  </si>
  <si>
    <t>Poj.  silnika [ccm]</t>
  </si>
  <si>
    <t>UWAGA: Zamawiający zastrzega sobie prawo do zmiany rodzaju wartości podanych powyżej, obligatoryjnie dla wykonawcy, jeśli zamawiający wyrazi taką wolę.</t>
  </si>
  <si>
    <t xml:space="preserve">UWAGA: Zamawiający informuje, że przed rozpoczęciem okresu ubezpieczenia lub w czasie jego trwania, może dojść do zmiany jednostek zarządzających poszczególnymi składnikami mienia. </t>
  </si>
  <si>
    <t>UWAGA: Zamawiający pozostawia sobie prawo do ostatecznej weryfikacji wykazów majątkowych po rozstrzygnięciu postępowania.</t>
  </si>
  <si>
    <t>WYKAZ   SPRZĘTU    ELEKTRONICZNEGO</t>
  </si>
  <si>
    <t>nie dotyczy</t>
  </si>
  <si>
    <r>
      <t>Tytuł prawny do zajmowanej nieruchomości
(</t>
    </r>
    <r>
      <rPr>
        <b/>
        <i/>
        <sz val="9"/>
        <rFont val="Tahoma"/>
        <family val="2"/>
        <charset val="238"/>
      </rPr>
      <t>np. własność, dzierżawa)</t>
    </r>
  </si>
  <si>
    <r>
      <t xml:space="preserve">Stan techniczny budynku 
</t>
    </r>
    <r>
      <rPr>
        <b/>
        <i/>
        <sz val="9"/>
        <rFont val="Tahoma"/>
        <family val="2"/>
        <charset val="238"/>
      </rPr>
      <t>(prosimy ocenić wizualnie oraz podać jedną z trzech ocen: dobry, dostateczny, zły)</t>
    </r>
  </si>
  <si>
    <r>
      <t xml:space="preserve">Czy w pobliżu znajdują się cieki wodne stwarzające zagrożenie powodzią?
</t>
    </r>
    <r>
      <rPr>
        <b/>
        <i/>
        <sz val="9"/>
        <rFont val="Tahoma"/>
        <family val="2"/>
        <charset val="238"/>
      </rPr>
      <t>(prosimy podać odległość i nazwę)</t>
    </r>
  </si>
  <si>
    <t>8560Z</t>
  </si>
  <si>
    <t>URSUS</t>
  </si>
  <si>
    <t>Ciągnik rolniczy</t>
  </si>
  <si>
    <t>służbowy</t>
  </si>
  <si>
    <t>codziennie</t>
  </si>
  <si>
    <t>Czy budynek jest aktualnie ubezpieczony?</t>
  </si>
  <si>
    <t>WO</t>
  </si>
  <si>
    <r>
      <t xml:space="preserve">Czy okna budynków są okratowane
</t>
    </r>
    <r>
      <rPr>
        <b/>
        <i/>
        <sz val="9"/>
        <rFont val="Tahoma"/>
        <family val="2"/>
        <charset val="238"/>
      </rPr>
      <t>(jeśli tak proszę podać, które i w jakich pomieszczeniach)</t>
    </r>
  </si>
  <si>
    <r>
      <t xml:space="preserve">Stały dozór fizyczny - ochrona własna 
</t>
    </r>
    <r>
      <rPr>
        <b/>
        <i/>
        <sz val="9"/>
        <rFont val="Tahoma"/>
        <family val="2"/>
        <charset val="238"/>
      </rPr>
      <t>(w jakich godzinach)</t>
    </r>
  </si>
  <si>
    <r>
      <t xml:space="preserve">Stały dozór fizyczny - pracownicy firmy ochrony mienia. 
</t>
    </r>
    <r>
      <rPr>
        <b/>
        <i/>
        <sz val="9"/>
        <rFont val="Tahoma"/>
        <family val="2"/>
        <charset val="238"/>
      </rPr>
      <t>(w jakich godzinach)</t>
    </r>
  </si>
  <si>
    <r>
      <t xml:space="preserve">Gaśnice
</t>
    </r>
    <r>
      <rPr>
        <b/>
        <i/>
        <sz val="9"/>
        <rFont val="Tahoma"/>
        <family val="2"/>
        <charset val="238"/>
      </rPr>
      <t>(podać liczbę)</t>
    </r>
  </si>
  <si>
    <r>
      <t xml:space="preserve">Agregaty gaśnicze
</t>
    </r>
    <r>
      <rPr>
        <b/>
        <i/>
        <sz val="9"/>
        <rFont val="Tahoma"/>
        <family val="2"/>
        <charset val="238"/>
      </rPr>
      <t>(podać liczbę)</t>
    </r>
  </si>
  <si>
    <r>
      <t xml:space="preserve">Hydranty wewnętrzne
</t>
    </r>
    <r>
      <rPr>
        <b/>
        <i/>
        <sz val="9"/>
        <rFont val="Tahoma"/>
        <family val="2"/>
        <charset val="238"/>
      </rPr>
      <t>(podać liczbę)</t>
    </r>
  </si>
  <si>
    <r>
      <t xml:space="preserve">Hydranty zewnętrzne
</t>
    </r>
    <r>
      <rPr>
        <b/>
        <i/>
        <sz val="9"/>
        <rFont val="Tahoma"/>
        <family val="2"/>
        <charset val="238"/>
      </rPr>
      <t>(podać liczbę)</t>
    </r>
  </si>
  <si>
    <r>
      <t xml:space="preserve">Sprawna instalacja gaśnicza
</t>
    </r>
    <r>
      <rPr>
        <b/>
        <i/>
        <sz val="9"/>
        <rFont val="Tahoma"/>
        <family val="2"/>
        <charset val="238"/>
      </rPr>
      <t>(rodzaj instalacji gaśniczej)</t>
    </r>
  </si>
  <si>
    <r>
      <t xml:space="preserve">Czy zainstalowano urządzenia oddymiające (klapy dymowe, żaluzje dymowe, okna oddymiające)?
</t>
    </r>
    <r>
      <rPr>
        <b/>
        <i/>
        <sz val="9"/>
        <rFont val="Tahoma"/>
        <family val="2"/>
        <charset val="238"/>
      </rPr>
      <t>(jakie?)</t>
    </r>
  </si>
  <si>
    <t>8413Z</t>
  </si>
  <si>
    <t>8899Z</t>
  </si>
  <si>
    <t>Suma ubezpieczenia</t>
  </si>
  <si>
    <t xml:space="preserve">BRUTTO </t>
  </si>
  <si>
    <t>własność</t>
  </si>
  <si>
    <t>Rodzaj</t>
  </si>
  <si>
    <t>Ilość odcinków</t>
  </si>
  <si>
    <t>Drogi - łącznie, w tym:</t>
  </si>
  <si>
    <t>nieutwardzone</t>
  </si>
  <si>
    <t>utwardzone</t>
  </si>
  <si>
    <t>Mosty</t>
  </si>
  <si>
    <t>8411 Z</t>
  </si>
  <si>
    <t>8720Z</t>
  </si>
  <si>
    <t xml:space="preserve">HYUNDAI </t>
  </si>
  <si>
    <t>KIA</t>
  </si>
  <si>
    <t>Ursus</t>
  </si>
  <si>
    <t>ciągnik rolniczy</t>
  </si>
  <si>
    <t>Niewiadów</t>
  </si>
  <si>
    <t>Teknamotor</t>
  </si>
  <si>
    <t>przyczepa specjalna - rębak</t>
  </si>
  <si>
    <t>T132</t>
  </si>
  <si>
    <t>przyczepa ciężarowa rolnicza</t>
  </si>
  <si>
    <t>B/N</t>
  </si>
  <si>
    <t>równiarka drogowa</t>
  </si>
  <si>
    <t>FIAT</t>
  </si>
  <si>
    <t>AUTOSAN</t>
  </si>
  <si>
    <t>przyczepa</t>
  </si>
  <si>
    <t>autobus</t>
  </si>
  <si>
    <t>-</t>
  </si>
  <si>
    <t>dobry</t>
  </si>
  <si>
    <t>3</t>
  </si>
  <si>
    <t>TAK - wewnętrzny i zewnętrzny</t>
  </si>
  <si>
    <t>0</t>
  </si>
  <si>
    <t>2</t>
  </si>
  <si>
    <t>Budynek mieszkalny</t>
  </si>
  <si>
    <t>eternit</t>
  </si>
  <si>
    <t>papa</t>
  </si>
  <si>
    <t>Nie</t>
  </si>
  <si>
    <t>TAK - uruchamiana automatycznie</t>
  </si>
  <si>
    <t>Długość</t>
  </si>
  <si>
    <t>Wiadukty</t>
  </si>
  <si>
    <t>Estakady</t>
  </si>
  <si>
    <t>Tunele</t>
  </si>
  <si>
    <t>1 raz w miesiącu</t>
  </si>
  <si>
    <t>12</t>
  </si>
  <si>
    <t>dostateczny</t>
  </si>
  <si>
    <t>TAK - zewnętrzny</t>
  </si>
  <si>
    <t>1 raz w tygodniu</t>
  </si>
  <si>
    <t>Starostwo Powiatowe w Białymstoku</t>
  </si>
  <si>
    <t>ul. Borsucza 2</t>
  </si>
  <si>
    <t>15-569 Białystok</t>
  </si>
  <si>
    <t>050663983</t>
  </si>
  <si>
    <t>5422542039</t>
  </si>
  <si>
    <t>Wykonywanie zadań publicznych własnych i zleconych ustawami oraz przyjętych do realizacji w drodze umów i porozumień, wykonywanie praw właścicielskich co do mienia Powiatu Białostockiego oraz co do części Skarbu Państwa w zakresie ustawowym.</t>
  </si>
  <si>
    <t>Powiatowe Centrum Pomocy Rodzinie w Białymstoku</t>
  </si>
  <si>
    <t>ul. Słonimska 15/1</t>
  </si>
  <si>
    <t>050658396</t>
  </si>
  <si>
    <t>Centrum Kształcenia Zawodowego w Łapach</t>
  </si>
  <si>
    <t>ul. Sikorskiego 15</t>
  </si>
  <si>
    <t>18-100 Łapy</t>
  </si>
  <si>
    <t>8559B</t>
  </si>
  <si>
    <t>9662053572</t>
  </si>
  <si>
    <t>ckplapy@bialystok.home.pl</t>
  </si>
  <si>
    <t>4.</t>
  </si>
  <si>
    <t>Powiatowy Zarząd Dróg w Białymstoku</t>
  </si>
  <si>
    <t>5221Z</t>
  </si>
  <si>
    <t>050668101</t>
  </si>
  <si>
    <t>(85) 7402217</t>
  </si>
  <si>
    <t>zarządzanie drogami powiatowymi ;zimowe utrzymanie dróg powiatowych na terenie gmin: Supraśl, Wasilków, Czarna Białostocka, Choroszcz, Suraż, Turośń Kościelna, Łapy, Poświętne, Michałowo, Zabłudów ; brak jest stołówki</t>
  </si>
  <si>
    <t>5.</t>
  </si>
  <si>
    <t>Dom Pomocy Społecznej w Uhowie</t>
  </si>
  <si>
    <t>ul. Surażska 67</t>
  </si>
  <si>
    <t>8730Z</t>
  </si>
  <si>
    <t>01265350</t>
  </si>
  <si>
    <t>5420010396</t>
  </si>
  <si>
    <t>(85) 7152891</t>
  </si>
  <si>
    <t>6.</t>
  </si>
  <si>
    <t>Aleja Niepodległości 4</t>
  </si>
  <si>
    <t>16-070 Choroszcz</t>
  </si>
  <si>
    <t>0002930119</t>
  </si>
  <si>
    <t>9661579415</t>
  </si>
  <si>
    <t>(85) 7131441</t>
  </si>
  <si>
    <t>Pomoc społeczna z zakwaterowaniem całodobowym dla 286 osób z zaburzeniami psychicznymi, pobyt całodobowy</t>
  </si>
  <si>
    <t>7.</t>
  </si>
  <si>
    <t>Dom Pomocy Społecznej JAWOR w Jałówce</t>
  </si>
  <si>
    <t>Leśna 11</t>
  </si>
  <si>
    <t>16-050 Jałówka</t>
  </si>
  <si>
    <t>000301285</t>
  </si>
  <si>
    <t>(85) 7131699</t>
  </si>
  <si>
    <t>8.</t>
  </si>
  <si>
    <t>Powiatowy Środowiskowy Dom Samopomocy w Łaźniach</t>
  </si>
  <si>
    <t>Łaźnie 23</t>
  </si>
  <si>
    <t>16-030 Supraśl</t>
  </si>
  <si>
    <t>200243245</t>
  </si>
  <si>
    <t>9661976464</t>
  </si>
  <si>
    <t>(85) 7183144</t>
  </si>
  <si>
    <t>Pomoc społęczna dla osób z zaburzeniami psychicznymi - podbyt dzienny, dowóz uczestników własnymi środkami transportu</t>
  </si>
  <si>
    <t>9.</t>
  </si>
  <si>
    <t>Dom Pomocy Społecznej w Czerewkach</t>
  </si>
  <si>
    <t>Czerewki 1</t>
  </si>
  <si>
    <t xml:space="preserve">16-061 Juchnowiec Kościelny </t>
  </si>
  <si>
    <t>8710Z</t>
  </si>
  <si>
    <t>001313712</t>
  </si>
  <si>
    <t>9660584319</t>
  </si>
  <si>
    <t>(85) 7196166</t>
  </si>
  <si>
    <t>dps@dpsczerewki.podlasie.pl</t>
  </si>
  <si>
    <t>Zapewnienie całodobowej opieki oraz zapewnienie potrzeb bytowych i opiekuńczych , prowadzona jest stołówka</t>
  </si>
  <si>
    <t>10.</t>
  </si>
  <si>
    <t>Powiatowa Poradnia Psychologiczno-Pedagogiczna w Białymstoku</t>
  </si>
  <si>
    <t>15-028 Białystok</t>
  </si>
  <si>
    <t>8532C</t>
  </si>
  <si>
    <t>052213037</t>
  </si>
  <si>
    <t>9661685459</t>
  </si>
  <si>
    <t>Poradnia organizuje i udziela dzieciom , młodzieży pomocy psychologiczno-pedagogicznej, logopedycznej i terapeutycznej</t>
  </si>
  <si>
    <t>11.</t>
  </si>
  <si>
    <t>Poradnia Psychologiczno-Pedagogiczna w Łapach</t>
  </si>
  <si>
    <t>ul. Boh. Westerplatte 8</t>
  </si>
  <si>
    <t>000734541</t>
  </si>
  <si>
    <t>9661402645</t>
  </si>
  <si>
    <t>(85) 7152334</t>
  </si>
  <si>
    <t>12.</t>
  </si>
  <si>
    <t>Powiatowy Urząd Pracy w Białymstoku</t>
  </si>
  <si>
    <t>Pogodna 63/1</t>
  </si>
  <si>
    <t xml:space="preserve">15-356 Białystok </t>
  </si>
  <si>
    <t>050869213</t>
  </si>
  <si>
    <t>9660590610</t>
  </si>
  <si>
    <t>(85) 7473800</t>
  </si>
  <si>
    <t>bibi@praca.gov.pl</t>
  </si>
  <si>
    <t>13.</t>
  </si>
  <si>
    <t>Dom Dziecka w Supraślu</t>
  </si>
  <si>
    <t>ul. Piłsudskiego 17A</t>
  </si>
  <si>
    <t>8790Z</t>
  </si>
  <si>
    <t>001233953</t>
  </si>
  <si>
    <t>9660792526</t>
  </si>
  <si>
    <t>(85) 7183516</t>
  </si>
  <si>
    <t>14.</t>
  </si>
  <si>
    <t>Rodzinny Dom Dziecka w Supraślu</t>
  </si>
  <si>
    <t>ul. Piłsudskiego 17B</t>
  </si>
  <si>
    <t>388101714</t>
  </si>
  <si>
    <t>9662147741</t>
  </si>
  <si>
    <t>(85) 7183195</t>
  </si>
  <si>
    <t>Placówka opiekuńczo –wychowawcza sprawująca całodobową opiekę dla wychowanków w wieku 0-18 lat .Obiekt korzysta ze stołówki Domu Dziecka w Supraslu</t>
  </si>
  <si>
    <t>15.</t>
  </si>
  <si>
    <t>Centrum Administracyjne Obsługi Placówek Opiekuńczo-Wychowawczych w Krasnem</t>
  </si>
  <si>
    <t>Krasne 3, Zabłudów</t>
  </si>
  <si>
    <t>16-060 Zabłudów</t>
  </si>
  <si>
    <t>000206411</t>
  </si>
  <si>
    <t>9661302642</t>
  </si>
  <si>
    <t>(85) 7177135</t>
  </si>
  <si>
    <t>domdziecka.krasne@wp.pl</t>
  </si>
  <si>
    <t>Całodobowa opieka nad wychowankami, placówka zatrudnia kucharzy, którzy dla dzieci przygotowują na miejscu posiłki</t>
  </si>
  <si>
    <t>16.</t>
  </si>
  <si>
    <t>Rodzinny Dom Dziecka "Uśmiech Anioła" w Krasnem</t>
  </si>
  <si>
    <t>Krasne 3/1, Zabłudów</t>
  </si>
  <si>
    <t>388100005</t>
  </si>
  <si>
    <t>9662147758</t>
  </si>
  <si>
    <t>17.</t>
  </si>
  <si>
    <t>I Liceum Ogólnokształcące w Łapach im. Adama Mickiewicza</t>
  </si>
  <si>
    <t>ul. Boh. Westerplatte 10</t>
  </si>
  <si>
    <t>00734475</t>
  </si>
  <si>
    <t>(85) 7152702</t>
  </si>
  <si>
    <t>lolapy@lo-lapy,org</t>
  </si>
  <si>
    <t>18.</t>
  </si>
  <si>
    <t>Zespół Szkół w Czarnej Białostockiej</t>
  </si>
  <si>
    <t>ul. Sienkiewicza 7</t>
  </si>
  <si>
    <t>16-020 Czarna Białostocka</t>
  </si>
  <si>
    <t>05024354800000</t>
  </si>
  <si>
    <t>966-058-27-11</t>
  </si>
  <si>
    <t>(85) 7101072</t>
  </si>
  <si>
    <t>liceum@liceum.net</t>
  </si>
  <si>
    <t>Działalność oświatowa bez prowadzenia stołówki.</t>
  </si>
  <si>
    <t>19.</t>
  </si>
  <si>
    <t>Zespół Szkół Mechanicznych im. Stefana Czarneckiego w Łapach</t>
  </si>
  <si>
    <t>ul. Sikorskiego 68</t>
  </si>
  <si>
    <t>000187530</t>
  </si>
  <si>
    <t>5420012165</t>
  </si>
  <si>
    <t>(85) 7152821</t>
  </si>
  <si>
    <t>sekretariat@fajnaszkola.net</t>
  </si>
  <si>
    <t>Działalność oświatowa</t>
  </si>
  <si>
    <t>20.</t>
  </si>
  <si>
    <t>Powiatowy Inspektorat Nadzoru Budowalnego w Białymstoku</t>
  </si>
  <si>
    <t>050667538</t>
  </si>
  <si>
    <t>5422561189</t>
  </si>
  <si>
    <t>(85) 7482306</t>
  </si>
  <si>
    <t>BI 036FG</t>
  </si>
  <si>
    <t>KONA ELECTRIC</t>
  </si>
  <si>
    <t>--</t>
  </si>
  <si>
    <t>---</t>
  </si>
  <si>
    <t>20.07.2021</t>
  </si>
  <si>
    <t>KMHK281HFLU108513</t>
  </si>
  <si>
    <t>POWIAT BIAŁOSTOCKI - Starostwo Powiatowe</t>
  </si>
  <si>
    <t>BI 033EJ</t>
  </si>
  <si>
    <t>PEUGEOT</t>
  </si>
  <si>
    <t>EXPERT TRAVELLER</t>
  </si>
  <si>
    <t>12.08.2020</t>
  </si>
  <si>
    <t>VF3VEAHXKKZ096382</t>
  </si>
  <si>
    <t>BI 321EF</t>
  </si>
  <si>
    <t>SKODA</t>
  </si>
  <si>
    <t>SUPERB AMBITION</t>
  </si>
  <si>
    <t>19.06.2020</t>
  </si>
  <si>
    <t>TMBCP7NP7L7066080</t>
  </si>
  <si>
    <t>BI 4950P</t>
  </si>
  <si>
    <t>NISSAN</t>
  </si>
  <si>
    <t>QASHQAI</t>
  </si>
  <si>
    <t>29.05.2013</t>
  </si>
  <si>
    <t>SJNFENJ10U2769512</t>
  </si>
  <si>
    <t>BI 68OL</t>
  </si>
  <si>
    <t>URSUS C360</t>
  </si>
  <si>
    <t>ciagnik i przyczepa w dzierżawie Klubu Sportowego Viktoria</t>
  </si>
  <si>
    <t>02.05.1980</t>
  </si>
  <si>
    <t>3867O2</t>
  </si>
  <si>
    <t xml:space="preserve">BI 4827M </t>
  </si>
  <si>
    <t>AGROMET ORKAN N225</t>
  </si>
  <si>
    <t xml:space="preserve"> ORKAN N225</t>
  </si>
  <si>
    <t>05.09.1985</t>
  </si>
  <si>
    <t>1164</t>
  </si>
  <si>
    <t>BI 8479A</t>
  </si>
  <si>
    <t>STIM P200</t>
  </si>
  <si>
    <t xml:space="preserve"> P200</t>
  </si>
  <si>
    <t>przyczepa ciężarowa</t>
  </si>
  <si>
    <t>na przyczepie stoi agregat</t>
  </si>
  <si>
    <t>23.07.2010</t>
  </si>
  <si>
    <t>SYAP2000000001840</t>
  </si>
  <si>
    <t>BI 4888K</t>
  </si>
  <si>
    <t>OPEL</t>
  </si>
  <si>
    <t>ASTRA</t>
  </si>
  <si>
    <t>03.06.2009</t>
  </si>
  <si>
    <t>WOLOAHL699G073326</t>
  </si>
  <si>
    <t>FORD</t>
  </si>
  <si>
    <t>użytek własny</t>
  </si>
  <si>
    <t>CKZ ŁAPY</t>
  </si>
  <si>
    <t>BIA 22G7</t>
  </si>
  <si>
    <t>TOYOTA</t>
  </si>
  <si>
    <t>YARIS</t>
  </si>
  <si>
    <t>nauka jazdy</t>
  </si>
  <si>
    <t>27.11.2012</t>
  </si>
  <si>
    <t>VNKKJ0D3X0A117659</t>
  </si>
  <si>
    <t>BIA 90SV</t>
  </si>
  <si>
    <t>MICRA</t>
  </si>
  <si>
    <t>08.11.2005</t>
  </si>
  <si>
    <t>SJNFBAK12U2056505</t>
  </si>
  <si>
    <t>BIA 30KA</t>
  </si>
  <si>
    <t>DOBLO</t>
  </si>
  <si>
    <t>19.12.2003</t>
  </si>
  <si>
    <t>ZFA22300005197002</t>
  </si>
  <si>
    <t>BIJ 3920</t>
  </si>
  <si>
    <t>SAM</t>
  </si>
  <si>
    <t>N</t>
  </si>
  <si>
    <t>02.02.1993</t>
  </si>
  <si>
    <t>BK6500237</t>
  </si>
  <si>
    <t>BIA 40TG</t>
  </si>
  <si>
    <t>ZETOR</t>
  </si>
  <si>
    <t>5211,2</t>
  </si>
  <si>
    <t>28.04.1987</t>
  </si>
  <si>
    <t>19297</t>
  </si>
  <si>
    <t>BIA 61T4</t>
  </si>
  <si>
    <t>3512</t>
  </si>
  <si>
    <t>20.12.1993</t>
  </si>
  <si>
    <t>74962</t>
  </si>
  <si>
    <t>BIA 33X1</t>
  </si>
  <si>
    <t>D-45</t>
  </si>
  <si>
    <t>08.12.1969</t>
  </si>
  <si>
    <t>230368</t>
  </si>
  <si>
    <t>BIA 81EX</t>
  </si>
  <si>
    <t>D-47B</t>
  </si>
  <si>
    <t>13.12.1976</t>
  </si>
  <si>
    <t>71574</t>
  </si>
  <si>
    <t>Toyota</t>
  </si>
  <si>
    <t>6FG15</t>
  </si>
  <si>
    <t>wózek jezdniowy podnośnikowy</t>
  </si>
  <si>
    <t>000-014-0014</t>
  </si>
  <si>
    <t>GOODSENSE</t>
  </si>
  <si>
    <t>FY18_763</t>
  </si>
  <si>
    <t>nr fabr. 221012692</t>
  </si>
  <si>
    <t>BIA 7GL2</t>
  </si>
  <si>
    <t>CLAAS</t>
  </si>
  <si>
    <t>A72 Arion 410</t>
  </si>
  <si>
    <t>VPKTA7200A7200434</t>
  </si>
  <si>
    <t>BIA 7GL3</t>
  </si>
  <si>
    <t>VPKTA7200A7200440</t>
  </si>
  <si>
    <t>BIA 300AG</t>
  </si>
  <si>
    <t>MARPOL</t>
  </si>
  <si>
    <t>PMTB05</t>
  </si>
  <si>
    <t>SU9ML1PMTBM053010</t>
  </si>
  <si>
    <t>BIA 68992</t>
  </si>
  <si>
    <t>Renault</t>
  </si>
  <si>
    <t>Traffic JL</t>
  </si>
  <si>
    <t>16.05.2008</t>
  </si>
  <si>
    <t>VF1JLBJB68V325478</t>
  </si>
  <si>
    <t>PZD w Białymstoku</t>
  </si>
  <si>
    <t>BIA 1P70</t>
  </si>
  <si>
    <t>Opel</t>
  </si>
  <si>
    <t>Astra T98</t>
  </si>
  <si>
    <t>24.01.2008</t>
  </si>
  <si>
    <t>W0L0TGF488G066447</t>
  </si>
  <si>
    <t>BIA 98787</t>
  </si>
  <si>
    <t xml:space="preserve">OPEL </t>
  </si>
  <si>
    <t>kombi</t>
  </si>
  <si>
    <t xml:space="preserve">2006
</t>
  </si>
  <si>
    <t>W0L0AHL3565128824</t>
  </si>
  <si>
    <t>hak</t>
  </si>
  <si>
    <t>BIA 10755</t>
  </si>
  <si>
    <t xml:space="preserve">Nissan </t>
  </si>
  <si>
    <t>Note E12</t>
  </si>
  <si>
    <t>26.11.2014</t>
  </si>
  <si>
    <t>SJNTBAE12U1090430</t>
  </si>
  <si>
    <t>BIA GC66</t>
  </si>
  <si>
    <t>Note E11</t>
  </si>
  <si>
    <t>20.07.2009</t>
  </si>
  <si>
    <t>SJNFAAE11U2018011</t>
  </si>
  <si>
    <t>BIA NL01</t>
  </si>
  <si>
    <t>12.10.2010</t>
  </si>
  <si>
    <t>SJNFAAE11U2081296</t>
  </si>
  <si>
    <t>BIA HV90</t>
  </si>
  <si>
    <t>04.12.2009</t>
  </si>
  <si>
    <t>SJNFAAE11U2040238</t>
  </si>
  <si>
    <t>BIA CL20</t>
  </si>
  <si>
    <t>X-Trail T31</t>
  </si>
  <si>
    <t>26.11.2021</t>
  </si>
  <si>
    <t>JN1TCNT31U0029750</t>
  </si>
  <si>
    <t>BIA 33G5</t>
  </si>
  <si>
    <t>Volkswagen</t>
  </si>
  <si>
    <t>Crafter</t>
  </si>
  <si>
    <t>31.10.2012</t>
  </si>
  <si>
    <t>WV1ZZZ2EZD6012413</t>
  </si>
  <si>
    <t>BIA 80L6</t>
  </si>
  <si>
    <t>24.04.2013</t>
  </si>
  <si>
    <t>WV1ZZZ2EZD6029674</t>
  </si>
  <si>
    <t>BIA 68657</t>
  </si>
  <si>
    <t>Ford</t>
  </si>
  <si>
    <t>Transit MCA</t>
  </si>
  <si>
    <t>Kabina 2.0 New Eco Blue</t>
  </si>
  <si>
    <t>30.07.2020</t>
  </si>
  <si>
    <t>WF0CXXTTRCLC56233</t>
  </si>
  <si>
    <t>DAF</t>
  </si>
  <si>
    <t>FA 55</t>
  </si>
  <si>
    <t>24.07.2007</t>
  </si>
  <si>
    <t>XLRAE55FF7L331798</t>
  </si>
  <si>
    <t>BIA 37673</t>
  </si>
  <si>
    <t>LF260 FA</t>
  </si>
  <si>
    <t>30.10.2017</t>
  </si>
  <si>
    <t>XLRAEL3700L469404</t>
  </si>
  <si>
    <t>BIA 8GF9</t>
  </si>
  <si>
    <t>John Deere</t>
  </si>
  <si>
    <t>3038</t>
  </si>
  <si>
    <t>12.12.2019</t>
  </si>
  <si>
    <t>1LV3038EAKK222428</t>
  </si>
  <si>
    <t>BIA 3GJ2</t>
  </si>
  <si>
    <t>6130M</t>
  </si>
  <si>
    <t>09.04.2020</t>
  </si>
  <si>
    <t>1L06130MCLG961585</t>
  </si>
  <si>
    <t>BIA 3GJ3</t>
  </si>
  <si>
    <t>1L06130MALG961726</t>
  </si>
  <si>
    <t>BIA 3GJ4</t>
  </si>
  <si>
    <t>1L06130MHLG961759</t>
  </si>
  <si>
    <t>BIA  7KR7</t>
  </si>
  <si>
    <t>6120M</t>
  </si>
  <si>
    <t>1L06120MKPX177248</t>
  </si>
  <si>
    <t>BIA 7KR6</t>
  </si>
  <si>
    <t>1L06120MHPX186279</t>
  </si>
  <si>
    <t>BIA 5GT5</t>
  </si>
  <si>
    <t xml:space="preserve">Class </t>
  </si>
  <si>
    <t>Elios</t>
  </si>
  <si>
    <t>VPKTA4500A4802718</t>
  </si>
  <si>
    <t>BIA 1GU1</t>
  </si>
  <si>
    <t>VPKTA4500A4802724</t>
  </si>
  <si>
    <t>BIA 944AG</t>
  </si>
  <si>
    <t>PRONAR</t>
  </si>
  <si>
    <t xml:space="preserve">Przyczepa ciężarowa rolnicza </t>
  </si>
  <si>
    <t>posypywarka</t>
  </si>
  <si>
    <t>SZB1320XXN3X00167</t>
  </si>
  <si>
    <t>BIA 256AJ</t>
  </si>
  <si>
    <t xml:space="preserve">PRONAR </t>
  </si>
  <si>
    <t>posypywark</t>
  </si>
  <si>
    <t>SZB1320XXP3X00219</t>
  </si>
  <si>
    <t>BIA 090AH</t>
  </si>
  <si>
    <t>FARO</t>
  </si>
  <si>
    <t>Solidus FA85 AS6</t>
  </si>
  <si>
    <t>przyczepa lekka</t>
  </si>
  <si>
    <t>470 kg</t>
  </si>
  <si>
    <t>SVNFA850A00005829</t>
  </si>
  <si>
    <t>BIA 271AH</t>
  </si>
  <si>
    <t>TEMARED</t>
  </si>
  <si>
    <t>14 WGV</t>
  </si>
  <si>
    <t xml:space="preserve">przyczepa ciężarowa , przewóz pojazdów </t>
  </si>
  <si>
    <t>SWH4L20600H328132</t>
  </si>
  <si>
    <t>BIA 455AG</t>
  </si>
  <si>
    <t>TEKNAMOTOR</t>
  </si>
  <si>
    <t>Skorpion 160 SD</t>
  </si>
  <si>
    <t>przyczepa specjalna</t>
  </si>
  <si>
    <t>do rozdrabniania odpadków drewnianych/rębak</t>
  </si>
  <si>
    <t>SVA130R16NBR00067</t>
  </si>
  <si>
    <t>BIA 97477</t>
  </si>
  <si>
    <t xml:space="preserve">RENAULT </t>
  </si>
  <si>
    <t xml:space="preserve">CLIO  Zen Tce 100 </t>
  </si>
  <si>
    <t>gaz LPG</t>
  </si>
  <si>
    <t>VF1RJA00869006898</t>
  </si>
  <si>
    <t xml:space="preserve">PZD  w Białymstoku </t>
  </si>
  <si>
    <t>B3500</t>
  </si>
  <si>
    <t>07.03.2008</t>
  </si>
  <si>
    <t>SWNB3500080001980</t>
  </si>
  <si>
    <t>BIA 5J92</t>
  </si>
  <si>
    <t>B1400</t>
  </si>
  <si>
    <t>07.08.2008</t>
  </si>
  <si>
    <t>SWNB1400080007358</t>
  </si>
  <si>
    <t>BIA 366AC</t>
  </si>
  <si>
    <t>10.04.2018</t>
  </si>
  <si>
    <t>SWNB35000J0005303</t>
  </si>
  <si>
    <t>BIA 74V5</t>
  </si>
  <si>
    <t>SKORPION 160SD</t>
  </si>
  <si>
    <t>22.05.2014</t>
  </si>
  <si>
    <t>SVA130R16ED000091</t>
  </si>
  <si>
    <t>SKORPION 120SD</t>
  </si>
  <si>
    <t>20.07.2001</t>
  </si>
  <si>
    <t>BIA 83886</t>
  </si>
  <si>
    <t>RAV4  HSD4x4 selection</t>
  </si>
  <si>
    <t>hybryda</t>
  </si>
  <si>
    <t>22.09.2021</t>
  </si>
  <si>
    <t>JTMR63FV00J007017</t>
  </si>
  <si>
    <t>BIA 555AG</t>
  </si>
  <si>
    <t>Skorpion 250</t>
  </si>
  <si>
    <t xml:space="preserve">przyczepa specjalna </t>
  </si>
  <si>
    <t>do rozdrabniania odpadków drewnianych</t>
  </si>
  <si>
    <t>01.10.2021</t>
  </si>
  <si>
    <t>SVA250R25MKG00169</t>
  </si>
  <si>
    <t xml:space="preserve">XCMG Europe </t>
  </si>
  <si>
    <t>GR 180</t>
  </si>
  <si>
    <t>193kM</t>
  </si>
  <si>
    <t>XUG215D3VLDB00031</t>
  </si>
  <si>
    <t>BIA 52110</t>
  </si>
  <si>
    <t>CITROEN</t>
  </si>
  <si>
    <t>Jumper</t>
  </si>
  <si>
    <t>przewóz osób</t>
  </si>
  <si>
    <t>11.01.2019</t>
  </si>
  <si>
    <t>VF7YC3MFC12K01131</t>
  </si>
  <si>
    <t>DPS UHOWO</t>
  </si>
  <si>
    <t>BIA 92700</t>
  </si>
  <si>
    <t xml:space="preserve"> PROACE_VERSO LONG  2.0</t>
  </si>
  <si>
    <t xml:space="preserve">osobowy, </t>
  </si>
  <si>
    <t>przewóz osób niepełnosprawnych</t>
  </si>
  <si>
    <t>YARVEEHS7GZ234280</t>
  </si>
  <si>
    <t xml:space="preserve">BRUTO </t>
  </si>
  <si>
    <t>D-47A</t>
  </si>
  <si>
    <t>01.01.1979</t>
  </si>
  <si>
    <t>61368</t>
  </si>
  <si>
    <t>DPS Choroszcz</t>
  </si>
  <si>
    <t>BTJ 4040</t>
  </si>
  <si>
    <t>Prace porządkowe</t>
  </si>
  <si>
    <t>11.01.2000</t>
  </si>
  <si>
    <t>0124916</t>
  </si>
  <si>
    <t>BIA 75U8</t>
  </si>
  <si>
    <t>Agromet</t>
  </si>
  <si>
    <t>T-169/1</t>
  </si>
  <si>
    <t>przyczepa rolnicza</t>
  </si>
  <si>
    <t>SXAT1691PXCB00601</t>
  </si>
  <si>
    <t>BIA 84994</t>
  </si>
  <si>
    <t>Transit Custom</t>
  </si>
  <si>
    <t>przewóz osób niepełnospr.</t>
  </si>
  <si>
    <t>28.09.2021</t>
  </si>
  <si>
    <t>WF01XXTTG1MA25523</t>
  </si>
  <si>
    <t>BIA 96604</t>
  </si>
  <si>
    <t>TRANSIT CUSTOM</t>
  </si>
  <si>
    <t>95,6 kW</t>
  </si>
  <si>
    <t>WF01XXTTG1NY32756</t>
  </si>
  <si>
    <t>BIA 2530A</t>
  </si>
  <si>
    <t>przewóz osób niepełnospr., w tym 1 na wózku</t>
  </si>
  <si>
    <t xml:space="preserve">2023
</t>
  </si>
  <si>
    <t>WF01XXTTG1PL56197</t>
  </si>
  <si>
    <t>BIA TF81</t>
  </si>
  <si>
    <t>KIOTI</t>
  </si>
  <si>
    <t>M35 -CCC DK551C</t>
  </si>
  <si>
    <t>27.10.2010</t>
  </si>
  <si>
    <t>KS7100016</t>
  </si>
  <si>
    <t>DPS  "Jawor" w Jałówce</t>
  </si>
  <si>
    <t>BIA 1J44</t>
  </si>
  <si>
    <t>NIEWIADÓW</t>
  </si>
  <si>
    <t>B750 -7B -D2413V</t>
  </si>
  <si>
    <t>28.06.2007</t>
  </si>
  <si>
    <t>SWNB7500070031843</t>
  </si>
  <si>
    <t>BIA U932</t>
  </si>
  <si>
    <t>B2000 -1 -A1</t>
  </si>
  <si>
    <t>26.07.2001</t>
  </si>
  <si>
    <t>SWNB2000010002693</t>
  </si>
  <si>
    <t>BIA 88228</t>
  </si>
  <si>
    <t>RENAULT</t>
  </si>
  <si>
    <t>CARPOL</t>
  </si>
  <si>
    <t>2021/
24.11.2021</t>
  </si>
  <si>
    <t>VF1JL000968124062</t>
  </si>
  <si>
    <t>BIA 50552</t>
  </si>
  <si>
    <t>OPEL/CARPOL</t>
  </si>
  <si>
    <t>VIVARO Combi Edition</t>
  </si>
  <si>
    <t xml:space="preserve">osobowy </t>
  </si>
  <si>
    <t>20.11.2018</t>
  </si>
  <si>
    <t>W0VJ7E601KV605886</t>
  </si>
  <si>
    <t>BIA 06656</t>
  </si>
  <si>
    <t>VOLKSWAGEN</t>
  </si>
  <si>
    <t>Transporter</t>
  </si>
  <si>
    <t>23.12.1998</t>
  </si>
  <si>
    <t>WV2ZZZ70ZXX093824</t>
  </si>
  <si>
    <t>BIA 11L4</t>
  </si>
  <si>
    <t>T5 Caravelle</t>
  </si>
  <si>
    <t>18.04.2013</t>
  </si>
  <si>
    <t>WV2ZZZ7HZDH109823</t>
  </si>
  <si>
    <t>BIA11F6</t>
  </si>
  <si>
    <t>A0909L.07.01J</t>
  </si>
  <si>
    <t>Przewóz osób, przystosowany do przewozu 2 os. na  wózku</t>
  </si>
  <si>
    <t>01.10.2012</t>
  </si>
  <si>
    <t>SUADW3CHTCS681027</t>
  </si>
  <si>
    <t>BIA77YK</t>
  </si>
  <si>
    <t xml:space="preserve">IVECO </t>
  </si>
  <si>
    <t xml:space="preserve"> Daily</t>
  </si>
  <si>
    <t>Autobus</t>
  </si>
  <si>
    <t>Przewóz osób</t>
  </si>
  <si>
    <t>13.12.2006</t>
  </si>
  <si>
    <t>ZCFC50A1075624832</t>
  </si>
  <si>
    <t>BIA 01EN</t>
  </si>
  <si>
    <t>C-360</t>
  </si>
  <si>
    <t>274203</t>
  </si>
  <si>
    <t>BIA 0180A</t>
  </si>
  <si>
    <t xml:space="preserve">2023/
</t>
  </si>
  <si>
    <t>WF01XXTTG1PC39715</t>
  </si>
  <si>
    <t xml:space="preserve">DPS w Czerewkach </t>
  </si>
  <si>
    <t>BIA 2606A</t>
  </si>
  <si>
    <t>WF01XXTTG1PL55029</t>
  </si>
  <si>
    <t>BI 1771Y</t>
  </si>
  <si>
    <t>Skoda</t>
  </si>
  <si>
    <t>Rapid Sedan Ambition 1,0 TSI</t>
  </si>
  <si>
    <t>15.12.2017</t>
  </si>
  <si>
    <t>TMBAR6NH6J4529720</t>
  </si>
  <si>
    <t xml:space="preserve">PUP  w Białymstoku </t>
  </si>
  <si>
    <t>BI 024EH</t>
  </si>
  <si>
    <t>Nissan</t>
  </si>
  <si>
    <t>Leaf  Acenta 40KWH</t>
  </si>
  <si>
    <t>17.11.2020</t>
  </si>
  <si>
    <t>SJNFAAZE1U0077940</t>
  </si>
  <si>
    <t>BIA 30383</t>
  </si>
  <si>
    <t>VIVARO</t>
  </si>
  <si>
    <t>22.12.2016</t>
  </si>
  <si>
    <t>W0LJ7D607HV624695</t>
  </si>
  <si>
    <t>BIA 34038</t>
  </si>
  <si>
    <t>VIVARO KOMBI</t>
  </si>
  <si>
    <t>do przewozu osób niepełnosprawnych na wózku inwalidzkim, hak</t>
  </si>
  <si>
    <t>06.10.2017</t>
  </si>
  <si>
    <t>W0VJ7E608JV602658</t>
  </si>
  <si>
    <t>BIJ 5312</t>
  </si>
  <si>
    <t>B500/B5019</t>
  </si>
  <si>
    <t>SWNB50000X0002410</t>
  </si>
  <si>
    <t>CAOPO-W  im. Janusza Korczaka w Krasnem</t>
  </si>
  <si>
    <t>BIA 11511</t>
  </si>
  <si>
    <t>Volkswagen </t>
  </si>
  <si>
    <t>Caravelle AMZ KUTNO </t>
  </si>
  <si>
    <t>103 KW</t>
  </si>
  <si>
    <t>06.07.2014</t>
  </si>
  <si>
    <t>WV2ZZZ7HZFH076970 </t>
  </si>
  <si>
    <t>BIA 73300</t>
  </si>
  <si>
    <t>JL  TRAFIC</t>
  </si>
  <si>
    <t>06.05.2005</t>
  </si>
  <si>
    <t>VF1JLBDB65V243367</t>
  </si>
  <si>
    <t>Rodzinny Dom Dziecka "UŚMIECH ANIOŁA" W Krasnem</t>
  </si>
  <si>
    <t>BIA 02388</t>
  </si>
  <si>
    <t>Mercedes Benz</t>
  </si>
  <si>
    <t>639/2 Vito</t>
  </si>
  <si>
    <t xml:space="preserve">Przewóz osób </t>
  </si>
  <si>
    <t>11.12.2013</t>
  </si>
  <si>
    <t>WDF63970513854298</t>
  </si>
  <si>
    <t>ZSM Łapy</t>
  </si>
  <si>
    <t>IRISBUS</t>
  </si>
  <si>
    <t>13700 kg</t>
  </si>
  <si>
    <t>19.05.2006</t>
  </si>
  <si>
    <t>Z6A699L006E000338</t>
  </si>
  <si>
    <t>BKP 179U</t>
  </si>
  <si>
    <t>N410B</t>
  </si>
  <si>
    <t>400kg</t>
  </si>
  <si>
    <t>17470</t>
  </si>
  <si>
    <t>BIA 02399</t>
  </si>
  <si>
    <t>MERCEDES-BENZ</t>
  </si>
  <si>
    <t>VITO D</t>
  </si>
  <si>
    <t>WDF63970513851332</t>
  </si>
  <si>
    <t>BI 88144</t>
  </si>
  <si>
    <t>RIO 511 A</t>
  </si>
  <si>
    <t>71,3 kW</t>
  </si>
  <si>
    <t>20.07.2006</t>
  </si>
  <si>
    <t>KNEDE241266141765</t>
  </si>
  <si>
    <t>PINB</t>
  </si>
  <si>
    <t>BI 2320Y</t>
  </si>
  <si>
    <t>STONIC</t>
  </si>
  <si>
    <t>73,3 kW</t>
  </si>
  <si>
    <t>03.01.2018</t>
  </si>
  <si>
    <t>KNAD6814AJ6095361</t>
  </si>
  <si>
    <t>WD wyposażenie dodatkowe montowane sezonowo na pojazdach PZD w Białymstoku</t>
  </si>
  <si>
    <t>1. Starostwo Powiatowe w Białymstoku</t>
  </si>
  <si>
    <t>2. Powiatowe Centrum Pomocy Rodzinie w Białymstoku</t>
  </si>
  <si>
    <t>3. Centrum Kształcenia Zawodowego w Łapach</t>
  </si>
  <si>
    <t>4. Powiatowy Zarząd Dróg w Białymstoku</t>
  </si>
  <si>
    <t>5. Dom Pomocy Społecznej w Uhowie</t>
  </si>
  <si>
    <t>6. Dom Pomocy Społecznej w Choroszczy</t>
  </si>
  <si>
    <t>7. Dom Pomocy Społecznej JAWOR w Jałówce</t>
  </si>
  <si>
    <t>8. Powiatowy Środowiskowy Dom Samopomocy w Łaźniach</t>
  </si>
  <si>
    <t>9. Dom Pomocy Społecznej w Czerewkach</t>
  </si>
  <si>
    <t>10. Powiatowa Poradnia Psychologiczno-Pedagogiczna w Białymstoku</t>
  </si>
  <si>
    <t>11. Poradnia Psychologiczno-Pedagogiczna w Łapach</t>
  </si>
  <si>
    <t>12. Powiatowy Urząd Pracy w Białymstoku</t>
  </si>
  <si>
    <t>13. Dom Dziecka w Supraślu</t>
  </si>
  <si>
    <t>14. Rodzinny Dom Dziecka w Supraślu</t>
  </si>
  <si>
    <t>15. Centrum Administracyjne Obsługi Placówek Opiekuńczo-Wychowawczych w Krasnem</t>
  </si>
  <si>
    <t>16. Rodzinny Dom Dziecka "Uśmiech Anioła" w Krasnem</t>
  </si>
  <si>
    <t>17.   I Liceum Ogólnokształcące w Łapach im. Adama Mickiewicza</t>
  </si>
  <si>
    <t>18. Zespół Szkół w Czarnej Białostockiej</t>
  </si>
  <si>
    <t>19. Zespół Szkół Mechanicznych im. Stefana Czarneckiego w Łapach</t>
  </si>
  <si>
    <t>2 razy w miesiącu</t>
  </si>
  <si>
    <t>20. Powiatowy Inspektorat Nadzoru Budowalnego w Białymstoku</t>
  </si>
  <si>
    <t>NNW dzieci i opiekunów</t>
  </si>
  <si>
    <t>01.01.2022  - 31.12.2022</t>
  </si>
  <si>
    <t>01.01.2023  - 31.12.2023</t>
  </si>
  <si>
    <t>01.01.2024  - 31.12.2024</t>
  </si>
  <si>
    <t>BIA 2051C</t>
  </si>
  <si>
    <t>KAMIQ Selection</t>
  </si>
  <si>
    <t>22.08.2024</t>
  </si>
  <si>
    <t>TMBGK6NW5R3093974</t>
  </si>
  <si>
    <t>BIA 616AJ</t>
  </si>
  <si>
    <t>4/10/ZGV</t>
  </si>
  <si>
    <t>przyczepa ciężarowa z osprzętem</t>
  </si>
  <si>
    <t>SWH4K16400H425314</t>
  </si>
  <si>
    <t>prace drogowe</t>
  </si>
  <si>
    <t>masa własna 2700kg</t>
  </si>
  <si>
    <t>motocykl</t>
  </si>
  <si>
    <t>124,66 cm</t>
  </si>
  <si>
    <t>VG5RE061000002608</t>
  </si>
  <si>
    <t>ul. Borsucza 2, 15-569 Białystok</t>
  </si>
  <si>
    <t>cegła, murwane</t>
  </si>
  <si>
    <t>żelbetonowe</t>
  </si>
  <si>
    <t>beton stropodach</t>
  </si>
  <si>
    <t>Gaz</t>
  </si>
  <si>
    <t>TAK- poziom piwnic od ul. Borsuczej</t>
  </si>
  <si>
    <t>6.30-21.00 od poniedziałku do piątku</t>
  </si>
  <si>
    <t>31</t>
  </si>
  <si>
    <t>Brak</t>
  </si>
  <si>
    <t>5</t>
  </si>
  <si>
    <t>żelbetonowe monolityczny</t>
  </si>
  <si>
    <t xml:space="preserve"> stropodach żelbeton monolityczny</t>
  </si>
  <si>
    <t>membrana dachowa</t>
  </si>
  <si>
    <t>Miejskie</t>
  </si>
  <si>
    <t>18</t>
  </si>
  <si>
    <t>Klapy dymowe, okna oddymiające</t>
  </si>
  <si>
    <t>Budynek gospodarczy-murowany</t>
  </si>
  <si>
    <t>Klimatyzacja z funkcją grzania</t>
  </si>
  <si>
    <t xml:space="preserve">2011 docieplenie ścian, wymiana stolarki okiennej i drzwiowej, pokrycie dachu budynku papa termozgrzewalną. 2023 zamontowano 2 klimatyzatory z funkcją grzania </t>
  </si>
  <si>
    <t>Budynek murowany garażowo-warsztatowy</t>
  </si>
  <si>
    <t>Budynek SP ZOZ Białystok</t>
  </si>
  <si>
    <t xml:space="preserve">ul. Słonimska 15/1, 15-028 Białystok </t>
  </si>
  <si>
    <t>10</t>
  </si>
  <si>
    <t>ul. Dolna 21, 16-030 Supraśl</t>
  </si>
  <si>
    <t xml:space="preserve"> 2015 roku remont dachu i elewacji zewnętrznej</t>
  </si>
  <si>
    <t>7.00-19.00 od poniedziałku do piątku</t>
  </si>
  <si>
    <t>konstrukcja murowana</t>
  </si>
  <si>
    <t>brak ogrzewania</t>
  </si>
  <si>
    <t>ul. Sikorskiego 15, 16-100 Łapy</t>
  </si>
  <si>
    <t>przyjęty w 2020 roku od CKZ w Łapach</t>
  </si>
  <si>
    <t xml:space="preserve">konstrukcja stalowa pokryta płytą warstwową </t>
  </si>
  <si>
    <t>blachodachówka</t>
  </si>
  <si>
    <t>ul. Kościelna 9, 16-002 Dobrzyniewo Duże</t>
  </si>
  <si>
    <t>drewniane</t>
  </si>
  <si>
    <t>blacha ocynkowana</t>
  </si>
  <si>
    <t>piece w poszczególnych mieszkaniach na drewno</t>
  </si>
  <si>
    <t>Budynek gospodarczy</t>
  </si>
  <si>
    <t>murowane cegła dziurawka</t>
  </si>
  <si>
    <t>płytki korytkowe</t>
  </si>
  <si>
    <t>Przejęty od I LO w Łapach w 2024 roku. 
Rok budowy budynku 1967</t>
  </si>
  <si>
    <t xml:space="preserve">murowane cegła </t>
  </si>
  <si>
    <t>żelbetonowy</t>
  </si>
  <si>
    <t xml:space="preserve">w 2024 przekazana część budynku z ILO w Łapach dla Wydziału GKN  filii w Łapach </t>
  </si>
  <si>
    <t xml:space="preserve">Zainstalowany system przeciw pożarowy z powiadomieniem służb ratowniczych </t>
  </si>
  <si>
    <t>ul. Słonimska 15/1, Białystok</t>
  </si>
  <si>
    <t>Ogrodzenie - Białystok ul. Słonimska 15/1</t>
  </si>
  <si>
    <t>Łapy, ul. Westerplatte 10</t>
  </si>
  <si>
    <t>BI 585HX</t>
  </si>
  <si>
    <t>Przyczepa lekka</t>
  </si>
  <si>
    <t>bezterminowo</t>
  </si>
  <si>
    <t>9
03 SGV</t>
  </si>
  <si>
    <t>SWH9T21200B402876</t>
  </si>
  <si>
    <t>29-12-2023</t>
  </si>
  <si>
    <t xml:space="preserve">PCPR  w Białymstoku </t>
  </si>
  <si>
    <t>1) Obwód Drogowo- Mostowy w Białymstoku  ul. Usługowa 6/3 15-521 Zaścianki , 2)  Obwód Drogowo-Mostowy w Michałowie  ul. Białostocka 80, 16-050 Michałowo  3)  Obwód Drogowo-Mostowy w Surażu  ul. Piłsudskiego 61, 18-105 Suraż</t>
  </si>
  <si>
    <t>częstotliwość  kontroli  stanU nawierzchni dróg i innych elementów przydrożnych na tych samych odcinkach</t>
  </si>
  <si>
    <t>rolnicza</t>
  </si>
  <si>
    <t>06.03.2026</t>
  </si>
  <si>
    <t>04.07.2026</t>
  </si>
  <si>
    <r>
      <t xml:space="preserve">Suma  ubezpieczenia 
</t>
    </r>
    <r>
      <rPr>
        <b/>
        <i/>
        <sz val="10"/>
        <rFont val="Tahoma"/>
        <family val="2"/>
        <charset val="238"/>
      </rPr>
      <t xml:space="preserve">
</t>
    </r>
  </si>
  <si>
    <t>Filia PUP, 18-100 Łapy, ul. Boh. Westerplatte 8 ( w budynku internatu - I  LO w Łapach, zawarta um. najmu)</t>
  </si>
  <si>
    <t>sekretariat.pinb@st.bialystok.wrotapodlasia.pl</t>
  </si>
  <si>
    <t>Inspektorat wykonuje zadania rządowe z zakresu nadzoru budowlanego na obszarze powiatu białostockiego</t>
  </si>
  <si>
    <t>2024, fabrycznie nowa</t>
  </si>
  <si>
    <t>BIA 493AG</t>
  </si>
  <si>
    <t>VF1MB000268897648</t>
  </si>
  <si>
    <t>Master Doka</t>
  </si>
  <si>
    <t xml:space="preserve">ciężarowy </t>
  </si>
  <si>
    <t>BIA 3877C</t>
  </si>
  <si>
    <t xml:space="preserve">Instalacje fotowoltaiczne i solarne  </t>
  </si>
  <si>
    <t>2026</t>
  </si>
  <si>
    <t>słuzbowy</t>
  </si>
  <si>
    <t xml:space="preserve"> 01.01.2026 - 31.12.2026</t>
  </si>
  <si>
    <t>Powiat Białostocki</t>
  </si>
  <si>
    <t>BI 303KK</t>
  </si>
  <si>
    <t xml:space="preserve">DACIA </t>
  </si>
  <si>
    <t>Duster Extreme Mild Hybrid</t>
  </si>
  <si>
    <t>osobowy /hatchback</t>
  </si>
  <si>
    <t>2025, 8.07.2025</t>
  </si>
  <si>
    <t>UU1DJF01475072132</t>
  </si>
  <si>
    <t>BRUTTO</t>
  </si>
  <si>
    <t>SOLO</t>
  </si>
  <si>
    <t>Solo T22-103.3 HDA V2 NEW</t>
  </si>
  <si>
    <t>traktorek - pojazd wolnobiezny</t>
  </si>
  <si>
    <t>5D17-171775</t>
  </si>
  <si>
    <t>CASE</t>
  </si>
  <si>
    <t>695SV</t>
  </si>
  <si>
    <t>koparko-ładowarka kołowa wraz z osprzętem</t>
  </si>
  <si>
    <t>służbowe</t>
  </si>
  <si>
    <t xml:space="preserve"> nie dot</t>
  </si>
  <si>
    <t>FNH695SVNZHH14414</t>
  </si>
  <si>
    <t xml:space="preserve">Powiat Białostocki </t>
  </si>
  <si>
    <t>XCMG</t>
  </si>
  <si>
    <t>XC8 - S3580</t>
  </si>
  <si>
    <t>XUGS3580LSCA00397</t>
  </si>
  <si>
    <t>BI 921KX</t>
  </si>
  <si>
    <t>TA-NO</t>
  </si>
  <si>
    <t>T4A</t>
  </si>
  <si>
    <t>2700 kg</t>
  </si>
  <si>
    <t>.-</t>
  </si>
  <si>
    <t>SWV4AA01HSK000620</t>
  </si>
  <si>
    <t>nie dot.</t>
  </si>
  <si>
    <t>BI 920KX</t>
  </si>
  <si>
    <t>SWV4AA01HSK000624</t>
  </si>
  <si>
    <t>BI 923KX</t>
  </si>
  <si>
    <t>SWV4AA01HSK000585</t>
  </si>
  <si>
    <t>BI 922KX</t>
  </si>
  <si>
    <t>SWV4AA01HSK000623</t>
  </si>
  <si>
    <t>BI 924KX</t>
  </si>
  <si>
    <t>SWV4AA01HSK000583</t>
  </si>
  <si>
    <t>BI 925KX</t>
  </si>
  <si>
    <t>SWV4AA01HSK000582</t>
  </si>
  <si>
    <t>BI 433KN</t>
  </si>
  <si>
    <t xml:space="preserve">KIA </t>
  </si>
  <si>
    <t>EV6</t>
  </si>
  <si>
    <t>służbowy, pojazd elektryczny</t>
  </si>
  <si>
    <t>KNAC481C1T5633779</t>
  </si>
  <si>
    <t xml:space="preserve">Powiat Białostocki  </t>
  </si>
  <si>
    <t>12-11-2026</t>
  </si>
  <si>
    <t>17-11-2026</t>
  </si>
  <si>
    <t>13-02-2027</t>
  </si>
  <si>
    <t>20-11-2026</t>
  </si>
  <si>
    <t>BIA 5JN5</t>
  </si>
  <si>
    <t>YAMAHA  YZF-R125</t>
  </si>
  <si>
    <t>HYUNDAI</t>
  </si>
  <si>
    <t>IX35</t>
  </si>
  <si>
    <t>TMAJU81VCCJ289208</t>
  </si>
  <si>
    <t>BIX012250004</t>
  </si>
  <si>
    <t>maszyna do robót ziemnych, służąca gł. do profilowania dróg</t>
  </si>
  <si>
    <t>FMG TLN 250</t>
  </si>
  <si>
    <t>ciagniona</t>
  </si>
  <si>
    <t>BI 610KX</t>
  </si>
  <si>
    <t>T679/ 4MN</t>
  </si>
  <si>
    <t>służbowy PZD</t>
  </si>
  <si>
    <t>SZB6794MNS1X00041</t>
  </si>
  <si>
    <t xml:space="preserve">PZD w Białymstoku </t>
  </si>
  <si>
    <t>faktura zakupu  NR 9100069264</t>
  </si>
  <si>
    <t>BI 847KH</t>
  </si>
  <si>
    <t>XB310 FA</t>
  </si>
  <si>
    <t>2025, fabrycznie nowy</t>
  </si>
  <si>
    <t>XLRAEL3700L545738</t>
  </si>
  <si>
    <t>BI 5959C</t>
  </si>
  <si>
    <t xml:space="preserve">Transit </t>
  </si>
  <si>
    <t>WF0KXXTTRKSP80908</t>
  </si>
  <si>
    <t>27.10.2026</t>
  </si>
  <si>
    <t>11.04.2026</t>
  </si>
  <si>
    <t>20.06.2026</t>
  </si>
  <si>
    <t>15.04.2026</t>
  </si>
  <si>
    <t>21.04.2026</t>
  </si>
  <si>
    <t>23.09.2027</t>
  </si>
  <si>
    <t>MIDIRIDER 395</t>
  </si>
  <si>
    <t>23.04.2026</t>
  </si>
  <si>
    <t>BI 517JS</t>
  </si>
  <si>
    <t xml:space="preserve">Trafic </t>
  </si>
  <si>
    <t>15.09.2026</t>
  </si>
  <si>
    <t>20.10.2026.</t>
  </si>
  <si>
    <t>WYKAZ  POJAZDÓW  POWIATU  BIAŁOSTOCKIEGO 2027</t>
  </si>
  <si>
    <t>01.01.2025  - 31.12.2025</t>
  </si>
  <si>
    <t>01.01.2026  - 31.12.2026</t>
  </si>
  <si>
    <t>pcpr@powiatbia.pl</t>
  </si>
  <si>
    <t xml:space="preserve">Centrum realizuje zadania własne powiatu z zakresu pomocy społecznej, administracji rządowej dotyczące pomocy społecznej, w zakresie przeciwdziałania przemocy w rodzinie, realizuje zadania powiatu z zakresu administracji rządowej dotyczące przeciwdziałania przemocy w rodzinie, zadania powiatu z zakresu rehabilitacji społecznej osób niepełnosprawnych, zadania własne powiatu z zakresu pieczy zastępczej, z zakresu administracji rządowej dotyczące pieczy zastępczej, jest organizatorem rodzinnej pieczy zastępczej, dodatkowo prowadzi nadzór nad działalnością jednostek organizacyjnych pomocy społecznej, placówek opiekuńczo-wychowawczych i jednostek działających na zlecenie Powiatu Białostockiego zgodnie z  trybem i zasadami określonymi Zarządzeniem  Starosty Białostockiego. </t>
  </si>
  <si>
    <t>BI 807KN</t>
  </si>
  <si>
    <t>EV3</t>
  </si>
  <si>
    <t>EE</t>
  </si>
  <si>
    <t>KNAFC81B5T6115983</t>
  </si>
  <si>
    <t>POWIAT BIAŁOSTOCKI - Powiatowe Centrum Pomocy Rodzinie</t>
  </si>
  <si>
    <t>pojazd fabrycznie nowy,wg faktury zakupu numer 3/001/001/00304/2026</t>
  </si>
  <si>
    <t xml:space="preserve">CKZ realizuje zadania z zakresu przygotowania praktycznego uczniów, wynikające z programu nauczania dla danego zawodu, a także inne zadania zlecone przez szkoły i organ prowadzący oraz inne jednostki organizacyjne i jednostki gospodarcze.
CKZ Łapy świadczy usługi w zakresie prowadzenia Stacji Kontroli Pojazdów, gdzie są przyjmowane pojazdy mechaniczne w celu badania, naprawy, obróbki itp. oraz usługi na różnego rodzaju kursach szkoleniowych. Prowadzi zawodowe kursy kwalifikacyjne: rolnik , technik rolnik,  ślusarz, mechanik pojazdów samochodowych, operator obrabiarek skrawających, monter zabudowy i robót wykończeniowych, elektryk, asystent osoby niepełnosprawnej, opiekunka,  technik urządzeń i systemów energetyki odnawialnej - gdzie są prowadzone zajęcia praktyczne z udziałem maszyn i urządzeń , a także  Technik hotelarstwa. </t>
  </si>
  <si>
    <t>Urządzenia - sprzęt elektroniczny</t>
  </si>
  <si>
    <t>Pozostałe  informacje (np.  czy są instalacje  fotowoltaiczne, solary ?)</t>
  </si>
  <si>
    <t>Budynek szkolny</t>
  </si>
  <si>
    <t>Łapy, ul. Sikorskiego 15</t>
  </si>
  <si>
    <t>suporex</t>
  </si>
  <si>
    <t>metalowa</t>
  </si>
  <si>
    <t>blacha, pianka poliuretanowa, blacha/płyta warstwowa</t>
  </si>
  <si>
    <t>ogrzewanie sieciowe</t>
  </si>
  <si>
    <t>2018r. -Remont Sali CNC 
2022r. Remont pracowni OZE i spawalni
2025r. -Remont pracowni hybryd i sieciowanie</t>
  </si>
  <si>
    <t>BRAK</t>
  </si>
  <si>
    <t>TAK - CAŁODOBOWO</t>
  </si>
  <si>
    <t>26</t>
  </si>
  <si>
    <t>7</t>
  </si>
  <si>
    <t>WODNA TRYSKACZOWA/ PROSZKOWA</t>
  </si>
  <si>
    <t>Budynek magazynu CKZ</t>
  </si>
  <si>
    <t>słupy stalowe z okładziną z blachy</t>
  </si>
  <si>
    <t>blacha</t>
  </si>
  <si>
    <t>brak</t>
  </si>
  <si>
    <t>Filtrowentylacja-Urządzenie posadowione na gruncie przed budynkiem CKZ Łapy w odległości 1 metr (od budynku). Połączone z budynkiem przewodami wentylacyjnymi. Filtrowentylacja służy do oczyszczania powietrza ze spalin powstałych w wyniku spawania.</t>
  </si>
  <si>
    <r>
      <t>Tytuł prawny do zajmowanej nieruchomości
(</t>
    </r>
    <r>
      <rPr>
        <b/>
        <i/>
        <sz val="10"/>
        <rFont val="Tahoma"/>
        <family val="2"/>
        <charset val="238"/>
      </rPr>
      <t>np. własność, dzierżawa)</t>
    </r>
  </si>
  <si>
    <r>
      <t xml:space="preserve">Stan techniczny budynku 
</t>
    </r>
    <r>
      <rPr>
        <b/>
        <i/>
        <sz val="10"/>
        <rFont val="Tahoma"/>
        <family val="2"/>
        <charset val="238"/>
      </rPr>
      <t>(prosimy ocenić wizualnie oraz podać jedną z trzech ocen: dobry, dostateczny, zły)</t>
    </r>
  </si>
  <si>
    <r>
      <t xml:space="preserve">Czy w pobliżu znajdują się cieki wodne stwarzające zagrożenie powodzią?
</t>
    </r>
    <r>
      <rPr>
        <b/>
        <i/>
        <sz val="10"/>
        <rFont val="Tahoma"/>
        <family val="2"/>
        <charset val="238"/>
      </rPr>
      <t>(prosimy podać odległość i nazwę)</t>
    </r>
  </si>
  <si>
    <r>
      <t xml:space="preserve">Czy okna budynków są okratowane
</t>
    </r>
    <r>
      <rPr>
        <b/>
        <i/>
        <sz val="10"/>
        <rFont val="Tahoma"/>
        <family val="2"/>
        <charset val="238"/>
      </rPr>
      <t>(jeśli tak proszę podać, które i w jakich pomieszczeniach)</t>
    </r>
  </si>
  <si>
    <r>
      <t xml:space="preserve">Stały dozór fizyczny - ochrona własna 
</t>
    </r>
    <r>
      <rPr>
        <b/>
        <i/>
        <sz val="10"/>
        <rFont val="Tahoma"/>
        <family val="2"/>
        <charset val="238"/>
      </rPr>
      <t>(w jakich godzinach)</t>
    </r>
  </si>
  <si>
    <r>
      <t xml:space="preserve">Stały dozór fizyczny - pracownicy firmy ochrony mienia. 
</t>
    </r>
    <r>
      <rPr>
        <b/>
        <i/>
        <sz val="10"/>
        <rFont val="Tahoma"/>
        <family val="2"/>
        <charset val="238"/>
      </rPr>
      <t>(w jakich godzinach)</t>
    </r>
  </si>
  <si>
    <r>
      <t xml:space="preserve">Gaśnice
</t>
    </r>
    <r>
      <rPr>
        <b/>
        <i/>
        <sz val="10"/>
        <rFont val="Tahoma"/>
        <family val="2"/>
        <charset val="238"/>
      </rPr>
      <t>(podać liczbę)</t>
    </r>
  </si>
  <si>
    <r>
      <t xml:space="preserve">Agregaty gaśnicze
</t>
    </r>
    <r>
      <rPr>
        <b/>
        <i/>
        <sz val="10"/>
        <rFont val="Tahoma"/>
        <family val="2"/>
        <charset val="238"/>
      </rPr>
      <t>(podać liczbę)</t>
    </r>
  </si>
  <si>
    <r>
      <t xml:space="preserve">Hydranty wewnętrzne
</t>
    </r>
    <r>
      <rPr>
        <b/>
        <i/>
        <sz val="10"/>
        <rFont val="Tahoma"/>
        <family val="2"/>
        <charset val="238"/>
      </rPr>
      <t>(podać liczbę)</t>
    </r>
  </si>
  <si>
    <r>
      <t xml:space="preserve">Hydranty zewnętrzne
</t>
    </r>
    <r>
      <rPr>
        <b/>
        <i/>
        <sz val="10"/>
        <rFont val="Tahoma"/>
        <family val="2"/>
        <charset val="238"/>
      </rPr>
      <t>(podać liczbę)</t>
    </r>
  </si>
  <si>
    <r>
      <t xml:space="preserve">Koce gaśnicze
</t>
    </r>
    <r>
      <rPr>
        <b/>
        <i/>
        <sz val="10"/>
        <rFont val="Tahoma"/>
        <family val="2"/>
        <charset val="238"/>
      </rPr>
      <t>(podać liczbę)</t>
    </r>
  </si>
  <si>
    <r>
      <t xml:space="preserve">Sprawna instalacja gaśnicza
</t>
    </r>
    <r>
      <rPr>
        <b/>
        <i/>
        <sz val="10"/>
        <rFont val="Tahoma"/>
        <family val="2"/>
        <charset val="238"/>
      </rPr>
      <t>(rodzaj instalacji gaśniczej)</t>
    </r>
  </si>
  <si>
    <r>
      <t xml:space="preserve">Czy zainstalowano urządzenia oddymiające (klapy dymowe, żaluzje dymowe, okna oddymiające)?
</t>
    </r>
    <r>
      <rPr>
        <b/>
        <i/>
        <sz val="10"/>
        <rFont val="Tahoma"/>
        <family val="2"/>
        <charset val="238"/>
      </rPr>
      <t>(jakie?)</t>
    </r>
  </si>
  <si>
    <t>2025-2026</t>
  </si>
  <si>
    <t>23-03-2027</t>
  </si>
  <si>
    <t>27-02-2027</t>
  </si>
  <si>
    <t>Bez terminu</t>
  </si>
  <si>
    <t>23-07-2027</t>
  </si>
  <si>
    <t>25-11-2026</t>
  </si>
  <si>
    <t>pzd@pzd.bialystok.pl,  agnieszka.owsianiuk@pzd.bialystok.pl</t>
  </si>
  <si>
    <t xml:space="preserve">Przepusty </t>
  </si>
  <si>
    <t>978 szt.</t>
  </si>
  <si>
    <t>Inne - opisać                               Ścieżki pieszo-rowerowe</t>
  </si>
  <si>
    <t>57,90 km</t>
  </si>
  <si>
    <t>Nadzór nad infrastrukturą drogowo-mostową obejmuje trzy rodzaje kontroli. Pierwszym z nich są przeglądy bieżące, które polegają na częstej, zazwyczaj codziennej wizualnej ocenie stanu nawierzchni, chodników oraz elementów przydrożnych. Wykonują je kierownicy obwodów podczas rutynowych objazdów dróg i sporządzają na tej podstawie książkę objazdu dróg. Kolejny etap to przeglądy roczne, którym co najmniej raz w roku musi zostać poddana każda droga oraz obiekt inżynierski. W tym przypadku kontrole dróg zleca się firmie zewnętrznej, natomiast przeglądy mostów wykonuje pracownik Powiatowego Zarządu Dróg, przy czym oba podmioty są zobowiązane do sporządzenia odpowiednich protokołów. Ostatnim elementem są przeglądy pięcioletnie, czyli szczegółowe kontrole stanu technicznego wykonywane nie rzadziej niż raz na 5 lat, które w całości powierza się firmie zewnętrznej dostarczającej pełną dokumentację wraz z protokołami.</t>
  </si>
  <si>
    <t>Przeglądy techniczne mostów są przeprowadzane przez pracowników Powiatowego Zarządu Dróg co najmniej raz w roku. Każda taka kontrola kończy się sporządzeniem protokołu.</t>
  </si>
  <si>
    <t>Kierownicy obwodów drogowo-mostowych wykonują objazdy dróg powiatowych codziennie, przy czym ten sam odcinek drogi musi być sprawdzany co najmniej raz na dwa tygodnie. Wyjątek stanowią trasy, na których odbywa się regularna komunikacja zbiorowa oraz dowóz dzieci do szkół – ze względów bezpieczeństwa te konkretne drogi są kontrolowane minimum raz w tygodniu.</t>
  </si>
  <si>
    <t xml:space="preserve"> objazdy dróg </t>
  </si>
  <si>
    <t>przeglądy  mostów</t>
  </si>
  <si>
    <t>Budynek administracyjny</t>
  </si>
  <si>
    <t>ul. Piłsudskiego 61,   18-105 Suraż</t>
  </si>
  <si>
    <t>trwały zarząd</t>
  </si>
  <si>
    <t>murowane</t>
  </si>
  <si>
    <t>płyta żelbetowa</t>
  </si>
  <si>
    <t>stropodach</t>
  </si>
  <si>
    <t>piec na                  paliwa stałe</t>
  </si>
  <si>
    <t>tak</t>
  </si>
  <si>
    <t>626,17, w tym:                241,41                                   384,76</t>
  </si>
  <si>
    <t>żelbetowe</t>
  </si>
  <si>
    <t>drewniana</t>
  </si>
  <si>
    <t>piec na                   paliwa stałe</t>
  </si>
  <si>
    <t>3 szt. okien w garażu okratowane, 7 szt. okien w piwnicy okratowane</t>
  </si>
  <si>
    <t>6</t>
  </si>
  <si>
    <t>Portiernia</t>
  </si>
  <si>
    <t>belki</t>
  </si>
  <si>
    <t>na stałe</t>
  </si>
  <si>
    <t>brak potrzeby wykorzystania</t>
  </si>
  <si>
    <t>Budynek biurowo-socjalny</t>
  </si>
  <si>
    <t>kształtowniki stalowe</t>
  </si>
  <si>
    <t>stalowa</t>
  </si>
  <si>
    <t>blacha trapezowa</t>
  </si>
  <si>
    <t>za ppomocą grzejników elektrycznych</t>
  </si>
  <si>
    <t>budynek po przebudowie,                            oddany do użytku grudzień 2022r.</t>
  </si>
  <si>
    <t>2 szt. okien okratowane w pomieszczeniu socjalnym</t>
  </si>
  <si>
    <t>Budynek warsztatowo-socjalny, w tym:  część socjalna , część warsztatowa</t>
  </si>
  <si>
    <t>ogrodzenie 520 mb</t>
  </si>
  <si>
    <t>hala namiotowa o konstrukcji stalowej</t>
  </si>
  <si>
    <t>ul. Białostocka 80,16-050 Michałowo</t>
  </si>
  <si>
    <t>ul. Piłsudskiego 61, 18-105 Suraż</t>
  </si>
  <si>
    <t>2022-2026</t>
  </si>
  <si>
    <t>bazy danych, serwery - codziennie;   stanowiska komputerowe - raz w tygodniu</t>
  </si>
  <si>
    <t>Urządzenia montowane sezonowo na pojazdach  do utrzymania dróg (np. zamiatarki, kosiarki, pługi, wysięgniki, przycinarki ) wg wykazu</t>
  </si>
  <si>
    <t>różne lokalizacje/obwody</t>
  </si>
  <si>
    <t>Dom Pomocy Społecznej w Uhowie zapewnia całodobową opiekę swoim mieszkańcom. Zaspokaja niezbędne potrzeby życiowe. Znajdująca się w DPS Uhowo stołówka zapewnia całodobowe wyżywienie.</t>
  </si>
  <si>
    <t>ksiegowosc.dpsuhowo@powiatbia.pl</t>
  </si>
  <si>
    <t>Agregatornia</t>
  </si>
  <si>
    <t>Uhowo, ul. Surażska 67</t>
  </si>
  <si>
    <t>cegła, suporex</t>
  </si>
  <si>
    <t>pyty kanałowe</t>
  </si>
  <si>
    <t>węgiel</t>
  </si>
  <si>
    <t>w pobliżu rzeka Narew</t>
  </si>
  <si>
    <t>nie było</t>
  </si>
  <si>
    <t>nie ma</t>
  </si>
  <si>
    <t xml:space="preserve">Pawilon 0 łóżkowy </t>
  </si>
  <si>
    <t>TAK - wewnętrzny</t>
  </si>
  <si>
    <t>Pawilon techniczno-gospodarczy, kotłownia</t>
  </si>
  <si>
    <t>Pawilon gastronomiczny</t>
  </si>
  <si>
    <t>Pawilon A łóżkowy</t>
  </si>
  <si>
    <t>Pawilon B łóżkowy</t>
  </si>
  <si>
    <t>Pawilon C łóżkowy</t>
  </si>
  <si>
    <t xml:space="preserve">Budynek pomocniczy </t>
  </si>
  <si>
    <t>Ogrodzenie</t>
  </si>
  <si>
    <t>Drenaż zewnętrzny</t>
  </si>
  <si>
    <t>Mała architektura</t>
  </si>
  <si>
    <t>Podjazd - podest zewnętrzny</t>
  </si>
  <si>
    <t>Instalacja zasilająca C.O</t>
  </si>
  <si>
    <t xml:space="preserve">Kolektory fotowoltaiczne Selfa GE S.A., ogniwa PV (80 sztuk) - na gruncie, moc całkowita  20 KW, na panele gwarancja 15 lat </t>
  </si>
  <si>
    <t>2022-2023</t>
  </si>
  <si>
    <t>sekretariat.dpsch@powiatbia.pl</t>
  </si>
  <si>
    <t>Dom Pomocy Społecznej " Trzy Dęby" w Choroszczy</t>
  </si>
  <si>
    <t>Budynek mieszkalny - "żeński"</t>
  </si>
  <si>
    <t>Trwały zarząd</t>
  </si>
  <si>
    <t>cegła</t>
  </si>
  <si>
    <t>beton</t>
  </si>
  <si>
    <t>drewno</t>
  </si>
  <si>
    <t>c.o. z własnej kotłowni</t>
  </si>
  <si>
    <t>8</t>
  </si>
  <si>
    <t>TAK okno oddymiające</t>
  </si>
  <si>
    <t>Budynek główny mieszkalno-administracyjny A, B, C, D - kotłownia</t>
  </si>
  <si>
    <r>
      <t>1959-</t>
    </r>
    <r>
      <rPr>
        <sz val="10"/>
        <color theme="1"/>
        <rFont val="Tahoma"/>
        <family val="2"/>
        <charset val="238"/>
      </rPr>
      <t>1995</t>
    </r>
  </si>
  <si>
    <t>Remont ostatniej kondygnacji poddasza budynku A wraz z wymianą pokrycia dachowego - zakończono 07.2022. Remont kondygnacji 2,1,0 w bud. A - zakończono 08.2024.</t>
  </si>
  <si>
    <t>35</t>
  </si>
  <si>
    <t>22</t>
  </si>
  <si>
    <t>Budynek higieniczno sanitarny nr 2</t>
  </si>
  <si>
    <t>od maja do września</t>
  </si>
  <si>
    <t>Budynek socjalno sanitarny nr 9</t>
  </si>
  <si>
    <t>Wiata garażowa (wiata na maszyny, budynek gospodarczy)</t>
  </si>
  <si>
    <t>beton komurkowy</t>
  </si>
  <si>
    <t>Wiata z kominkiem (budynek gospodarczy)</t>
  </si>
  <si>
    <t>cegła + konstrukcja drewniana ażurowa</t>
  </si>
  <si>
    <t>Wiata budynek gospodarczy</t>
  </si>
  <si>
    <t>konstrukcja stalowa + siatka</t>
  </si>
  <si>
    <t>stal</t>
  </si>
  <si>
    <t>konstrukcja drewniana ażurowa</t>
  </si>
  <si>
    <t>płyta ondulina</t>
  </si>
  <si>
    <t>Altana kwadratowa</t>
  </si>
  <si>
    <t>Altana sześciokątna</t>
  </si>
  <si>
    <t xml:space="preserve">Budynek tzw. "bliźniak"  z mieszkaniami chronionymi z instalacją fotowoltaiczną  </t>
  </si>
  <si>
    <t>bloczki z betonu komurkowego</t>
  </si>
  <si>
    <t>monolit  żelbetowy</t>
  </si>
  <si>
    <t>dachówka  gładka + obróbka blacharska</t>
  </si>
  <si>
    <t>pompa ciepła</t>
  </si>
  <si>
    <t>Budynek NOWY</t>
  </si>
  <si>
    <t>Instalacja zamontowana na dachu budynków</t>
  </si>
  <si>
    <t>Instalacja fotowoltaiczna na dachach 2 budynków w zabudowie bliźniaczej , montaz 2024r. , moc 49,14 , na kadym po 12,285 kWP + inwerter</t>
  </si>
  <si>
    <t xml:space="preserve"> Aleja Niepodległości 4 C, 4D, 4E, 4F , 16-070 Choroszcz</t>
  </si>
  <si>
    <t>Stałe elementy budunku - instalacja solarna  na dachu budynku kotłowni DPS , 51 sztuk</t>
  </si>
  <si>
    <t>Aleja Niepodległości 4, 16-070 Choroszcz</t>
  </si>
  <si>
    <t>Instalacja solarna zamontowana na dachu Budynku Głównego - kotłownia.</t>
  </si>
  <si>
    <t>Budowle - ogrodzenia posesji, gosp. Pomocniczego, oddziałów żeńskich</t>
  </si>
  <si>
    <t>Budowle - komin stalowy</t>
  </si>
  <si>
    <t>Oświetlenie posesji</t>
  </si>
  <si>
    <t>Stacja gazowa z instalacją gazową</t>
  </si>
  <si>
    <t>Ogrodzenie terenu farmy fotowoltaicznej</t>
  </si>
  <si>
    <t>Mur oporowy przy budynku A</t>
  </si>
  <si>
    <t xml:space="preserve">Kosiarki z wyposażeniem  - 5 szt. </t>
  </si>
  <si>
    <t>Pomoc społeczna z zakwaterowaniem dla osób z zaburzeniami psychicznymi i wyżywieniem.  Dom Pomocy Społecznej "Jawor" w Jałówce świadczy usługi opiekuńcze i specjalistyczne 
usługi opiekuńcze osobom wymagającym całodobowej opieki z powodu wieku, choroby lub  niepełnosprawności, którzy nie mogą samodzielnie funkcjonować w codziennym życiu.</t>
  </si>
  <si>
    <t>dpsjalowka@powiatbia.pl</t>
  </si>
  <si>
    <t xml:space="preserve">Budynek Domu Pomocy Społecznej (z windą) wraz z kolektorami słonecznymi na dachu </t>
  </si>
  <si>
    <t>ul. Leśna 11, 16-050 Jałówka</t>
  </si>
  <si>
    <t>własna kotłownia na olej opałowy</t>
  </si>
  <si>
    <t>2026 r. Modernizacja budynku w zakresie urządzeń oddymiających, wymiana zbiornika hydroforowego 2021 r.:Wykonano wzmocnienie dachu budynku DPS, montaż kolektorów słonecznych na dachu. Przebudowa zespołu łazienek; 2018 r. Remont elewacji, balkonów, pomieszczeń dps-u; 2017 r. Izolacja pionowa budynku wraz z wykonaniem odwodnienia liniowego.</t>
  </si>
  <si>
    <t>23</t>
  </si>
  <si>
    <t>TAK - klapa oddymiająca, okno oddymiające, system oddymiania I i II piętra w budynku DPS, oddymianie korytarzy</t>
  </si>
  <si>
    <t>instalacja solarna na dachu budynku 30 kolektorów 2,4 bara</t>
  </si>
  <si>
    <t>Agregatownia, używany jako magazyn przestarzałego mienia i rowerownia</t>
  </si>
  <si>
    <t>Stajnia - budynek gospodarczy, garaże</t>
  </si>
  <si>
    <t>2022 - modernizacja dachu, 2023 - modernizacja budynku (elewacja)</t>
  </si>
  <si>
    <t xml:space="preserve"> Dom Pomocy Społecznej JAWOR w Jałówce</t>
  </si>
  <si>
    <t>Studnia głębinowa</t>
  </si>
  <si>
    <t>Ogrodzenia z różnych materiałów</t>
  </si>
  <si>
    <t>Oczyszczalnia ścieków biologiczna</t>
  </si>
  <si>
    <t>Oświetlenie terenu</t>
  </si>
  <si>
    <t>Podziemny zbiornik przeciwpożarowy</t>
  </si>
  <si>
    <t>2006,2016,2020</t>
  </si>
  <si>
    <t>Instalacja fotowoltaiczna na  gruncie , 140 paneli, moc 285 W, gwarancja 73 m-ce od 2020r.</t>
  </si>
  <si>
    <t>Instalacja solarna na dachu budynku DPS , 30 kolektorów , moc 52,5kW, gwaranca 74 m-ce od 2020r.</t>
  </si>
  <si>
    <t>2024-2025</t>
  </si>
  <si>
    <t xml:space="preserve">Wolnobiezne  pług odśnieżny i  Kosiarka  - 2 szt. </t>
  </si>
  <si>
    <t>Budynek administracyjno - mieszkalny</t>
  </si>
  <si>
    <t>Łaźnie 23, 16-030 Supraśl</t>
  </si>
  <si>
    <t>modernizacja  2010 rok</t>
  </si>
  <si>
    <t>więżba drewniana</t>
  </si>
  <si>
    <t>nie okratowane</t>
  </si>
  <si>
    <t>16</t>
  </si>
  <si>
    <t>klapa dymowa</t>
  </si>
  <si>
    <t xml:space="preserve">NIE MA </t>
  </si>
  <si>
    <t>Budynek agregatownia  - garaż</t>
  </si>
  <si>
    <t>lata 70 XX w.</t>
  </si>
  <si>
    <t>nieogrzewany</t>
  </si>
  <si>
    <t>ni ma</t>
  </si>
  <si>
    <t>Oczyszczalnia ścieków</t>
  </si>
  <si>
    <t>System grzewczy</t>
  </si>
  <si>
    <t>Studnie głębinowe</t>
  </si>
  <si>
    <t>Place i dojazdy i ogrodzenie</t>
  </si>
  <si>
    <t xml:space="preserve">Kosiarka z wyposażeniem  - 1 szt. </t>
  </si>
  <si>
    <t>BIA 9506C</t>
  </si>
  <si>
    <t>DPS Czereki 16-061 Juchnowoec Kościelny</t>
  </si>
  <si>
    <t>Cegła</t>
  </si>
  <si>
    <t>Płyty żelbetowe</t>
  </si>
  <si>
    <t>Drewniana więźba dachowazaimpregnowana obłożona płytą GKF ocieplenie wełna mineralna</t>
  </si>
  <si>
    <t>Pompa cieplna ,olej opałowy</t>
  </si>
  <si>
    <t>NIE DOTYCZY</t>
  </si>
  <si>
    <t>TAK- kasa  ,pomieszczenia administracyjne</t>
  </si>
  <si>
    <t>całodobowo</t>
  </si>
  <si>
    <t>41</t>
  </si>
  <si>
    <t>11</t>
  </si>
  <si>
    <t>PROSZKOWA</t>
  </si>
  <si>
    <t>Tak klapy dymowe okno oddymiające</t>
  </si>
  <si>
    <t>Stałe elementy budynku - instalacja fotowoltaiczna na dachu, 121 szt.</t>
  </si>
  <si>
    <t>Czerewki 1 16-061 Juchnowiec Kościelny</t>
  </si>
  <si>
    <t>Instalacja fotowoltaiczna na gruncie z ogrodzeniem, 22 szt.</t>
  </si>
  <si>
    <t>Kotłownia</t>
  </si>
  <si>
    <t xml:space="preserve">Wodociągi </t>
  </si>
  <si>
    <t>Linie energetyczne</t>
  </si>
  <si>
    <t>Wiatrołap</t>
  </si>
  <si>
    <t>Weranda zadaszona</t>
  </si>
  <si>
    <t>Agregatorownia</t>
  </si>
  <si>
    <t>Oczyszczalnia scieków</t>
  </si>
  <si>
    <t>Brama i bramki</t>
  </si>
  <si>
    <t>DPS Czerewki</t>
  </si>
  <si>
    <t>kosiarka i ciagnik ogrodniczy  (2 szt.)</t>
  </si>
  <si>
    <t>najem</t>
  </si>
  <si>
    <t>1 raz w m-cu</t>
  </si>
  <si>
    <t>kontakt@pppp.bialystok.pl, ksiegowa@pppp.bialystok.pl</t>
  </si>
  <si>
    <t>platformy schodowe -3 szt.</t>
  </si>
  <si>
    <t>a.karlowicz.psds@powiatbia.pl;   psds@powiatbia.pl</t>
  </si>
  <si>
    <t>bieżące remonty</t>
  </si>
  <si>
    <t xml:space="preserve">Poradnia wynajmuje lokale  na podst. umowy najmu od Starostwa Powiatowego w Białymstoku.  Zajmuje głównie  parter, I piętro, II piętro, prawe skrzydło budynku część z tyłu budynku dobudowana za łącznikiem budynków. Wcałym  budynku jest alarm , budynek jest dozorowany przez firmę zewnętrzną, gaśnice na każdym piętrze, system klap przeciwpożarowych, czujki dymu. </t>
  </si>
  <si>
    <t>Poradnia Psychologiczno Pedagogiczna udziela pomocy psychologicznej, pedagogicznej, i logopedycznej dzieciom i młodzieży oraz rodzicom z 5 gmin powiatu białostockiego. Do zadań poradnii należy m.in.. Prowadzenie diagnoz , terapi dla dzieci z trudnościami w funkcjonowaniunszkolnym, z zaburzeniami w zachowaniu, zaburzeniami mowy, oraz innymi zaburzeniami rozwojowymi.</t>
  </si>
  <si>
    <t>18-100 Łapy, ul. Boh. Westerplatte 8</t>
  </si>
  <si>
    <r>
      <t>Tytuł prawny do zajmowanej nieruchomości
(</t>
    </r>
    <r>
      <rPr>
        <b/>
        <i/>
        <sz val="10"/>
        <rFont val="Tahoma"/>
        <family val="2"/>
        <charset val="238"/>
      </rPr>
      <t>np. własność, dzierżawa)</t>
    </r>
  </si>
  <si>
    <t>umowa użyczenia</t>
  </si>
  <si>
    <t>Poradnia korzysta z lokali w budynku internatu na podstawi umowy najmu, 17 pomieszczeń, na III piętrze, oddzielne drzwi wejściowe</t>
  </si>
  <si>
    <t>kontakt@ppp.lapy.pl,  ksiegowa@ppp.lapy.pl</t>
  </si>
  <si>
    <t xml:space="preserve">PUP  realizuje zadania związane  z aktywnością zawodową osób bezrobotnych i poszukujących prac oraz wspiera pracodawców i przedsiębiorców w zaspokajaniu ich potrzeb kadrowych i wykonuje zadania związane z monitorowaniem rynku pracy. </t>
  </si>
  <si>
    <r>
      <t>VF1JL000973403882</t>
    </r>
    <r>
      <rPr>
        <sz val="11"/>
        <color rgb="FFD36118"/>
        <rFont val="Tahoma"/>
        <family val="2"/>
        <charset val="238"/>
      </rPr>
      <t xml:space="preserve"> </t>
    </r>
  </si>
  <si>
    <t>2023-2026</t>
  </si>
  <si>
    <t>PUP posiada Filię PUP w Łapach. Mieści się ona w budynku internatu przy ul. Bohaterów Westerplatte 8, 18 -100 Łapy. Budynek ten zarządzany jest przez Dyrektora I LO w Łapach, z którym została zawarta umowa najmu. Budynek należy do Powiatu Białostockiego.</t>
  </si>
  <si>
    <t>ddz@powiatbia.pl</t>
  </si>
  <si>
    <t>Placówka opiekuńczo –wychowawcza sprawująca całodobową opiekę dla  14 wychowanków w wieku 10-18 lat. Obiekt posiada wewnętrzny i zewnętrzny monitoring, własną kuchnię przygotowująca posiłki na miejscu, plac zabaw , boisko sportowe, pomieszczenie na zajęcia komputerowe</t>
  </si>
  <si>
    <t>gaz</t>
  </si>
  <si>
    <t>nie</t>
  </si>
  <si>
    <t>tak ,klapa dymna</t>
  </si>
  <si>
    <t>16-030 Supraśl, ul.Piłsudskiego 17A</t>
  </si>
  <si>
    <t>traktorek ogrodowy -1 szt.</t>
  </si>
  <si>
    <t>2026.12.06</t>
  </si>
  <si>
    <t>16-030 Supraśl, ul.Piłsudskiego 17B</t>
  </si>
  <si>
    <t>w roku 2023-dostosowanie budynku do przepisów p.pożarowych</t>
  </si>
  <si>
    <t>ochrona własna</t>
  </si>
  <si>
    <t>scałodobowo</t>
  </si>
  <si>
    <t>okno odymiające</t>
  </si>
  <si>
    <t>II.</t>
  </si>
  <si>
    <t>nie zgłaszają mienia systemem sum stałych</t>
  </si>
  <si>
    <t>Całodobowa opieka nad wychowankami- 35 osób, jest prowadzona stołówka.</t>
  </si>
  <si>
    <t>Budynki transportu - garaże</t>
  </si>
  <si>
    <t>własność - trwały zarząd</t>
  </si>
  <si>
    <t>PUSTAK</t>
  </si>
  <si>
    <t>PŁYTA BETONOWA</t>
  </si>
  <si>
    <t>STALOWO-DREWNIANA</t>
  </si>
  <si>
    <t>PAPA</t>
  </si>
  <si>
    <t>Budynek skrzydło</t>
  </si>
  <si>
    <t>ŻELBETON</t>
  </si>
  <si>
    <t>BLACHA</t>
  </si>
  <si>
    <t>WŁASNA KOTŁOWNIA`</t>
  </si>
  <si>
    <t>wyłącznik główny prądu</t>
  </si>
  <si>
    <t>Budynek mieszkalny (dom drewniany)</t>
  </si>
  <si>
    <t>16-060 Zabłudów, Krasne 1</t>
  </si>
  <si>
    <t>DREWNO-BETON</t>
  </si>
  <si>
    <t>DREWNIANE</t>
  </si>
  <si>
    <t>PIEC KAFLOWY</t>
  </si>
  <si>
    <t>Budynek mieszkalny RDDz</t>
  </si>
  <si>
    <t>16-060 zabłudow, Krasne 5</t>
  </si>
  <si>
    <t>STALOWO-DREWNIANE</t>
  </si>
  <si>
    <t>CEGŁA</t>
  </si>
  <si>
    <t xml:space="preserve">OKNA ODDYMIAJĄCE </t>
  </si>
  <si>
    <t>16-060 Zabłudów, Krasne 2</t>
  </si>
  <si>
    <t>0,</t>
  </si>
  <si>
    <t>Darowizna akt. Notarialny</t>
  </si>
  <si>
    <t>C.O.</t>
  </si>
  <si>
    <t>tymczasowo</t>
  </si>
  <si>
    <t>BRAK POTRZEBY</t>
  </si>
  <si>
    <t>Lokal mieszkalny</t>
  </si>
  <si>
    <t xml:space="preserve"> 16-060 Zabłudów, Krasne 3</t>
  </si>
  <si>
    <t>16-060 Zabłudów, Krasne 3</t>
  </si>
  <si>
    <t xml:space="preserve">Białystok, ul. Wąska 15A/67 </t>
  </si>
  <si>
    <t xml:space="preserve">Ogrodzenie </t>
  </si>
  <si>
    <t>Ogrodzenie boiska</t>
  </si>
  <si>
    <t>Ogrodzenie działki</t>
  </si>
  <si>
    <t>Rurociąg p.poż i studnie ssawne/rewizyjne</t>
  </si>
  <si>
    <t>Podziemny zbiornik p.poż o poj. 200 m3</t>
  </si>
  <si>
    <t xml:space="preserve">inwentarz żywy - koń huculski </t>
  </si>
  <si>
    <t>2023-2025</t>
  </si>
  <si>
    <t>WŁASNA KOTŁOWNIA</t>
  </si>
  <si>
    <t>8531B</t>
  </si>
  <si>
    <r>
      <t>Tytuł prawny do zajmowanej nieruchomości
(</t>
    </r>
    <r>
      <rPr>
        <b/>
        <i/>
        <sz val="10"/>
        <color theme="1"/>
        <rFont val="Tahoma"/>
        <family val="2"/>
        <charset val="238"/>
      </rPr>
      <t>np. własność, dzierżawa)</t>
    </r>
  </si>
  <si>
    <r>
      <t xml:space="preserve">Stan techniczny budynku 
</t>
    </r>
    <r>
      <rPr>
        <b/>
        <i/>
        <sz val="10"/>
        <color theme="1"/>
        <rFont val="Tahoma"/>
        <family val="2"/>
        <charset val="238"/>
      </rPr>
      <t>(prosimy ocenić wizualnie oraz podać jedną z trzech ocen: dobry, dostateczny, zły)</t>
    </r>
  </si>
  <si>
    <r>
      <t xml:space="preserve">Czy w pobliżu znajdują się cieki wodne stwarzające zagrożenie powodzią?
</t>
    </r>
    <r>
      <rPr>
        <b/>
        <i/>
        <sz val="10"/>
        <color theme="1"/>
        <rFont val="Tahoma"/>
        <family val="2"/>
        <charset val="238"/>
      </rPr>
      <t>(prosimy podać odległość i nazwę)</t>
    </r>
  </si>
  <si>
    <r>
      <t xml:space="preserve">Czy okna budynków są okratowane
</t>
    </r>
    <r>
      <rPr>
        <b/>
        <i/>
        <sz val="10"/>
        <color theme="1"/>
        <rFont val="Tahoma"/>
        <family val="2"/>
        <charset val="238"/>
      </rPr>
      <t>(jeśli tak proszę podać, które i w jakich pomieszczeniach)</t>
    </r>
  </si>
  <si>
    <r>
      <t xml:space="preserve">Stały dozór fizyczny - ochrona własna 
</t>
    </r>
    <r>
      <rPr>
        <b/>
        <i/>
        <sz val="10"/>
        <color theme="1"/>
        <rFont val="Tahoma"/>
        <family val="2"/>
        <charset val="238"/>
      </rPr>
      <t>(w jakich godzinach)</t>
    </r>
  </si>
  <si>
    <r>
      <t xml:space="preserve">Stały dozór fizyczny - pracownicy firmy ochrony mienia. 
</t>
    </r>
    <r>
      <rPr>
        <b/>
        <i/>
        <sz val="10"/>
        <color theme="1"/>
        <rFont val="Tahoma"/>
        <family val="2"/>
        <charset val="238"/>
      </rPr>
      <t>(w jakich godzinach)</t>
    </r>
  </si>
  <si>
    <r>
      <t xml:space="preserve">Gaśnice
</t>
    </r>
    <r>
      <rPr>
        <b/>
        <i/>
        <sz val="10"/>
        <color theme="1"/>
        <rFont val="Tahoma"/>
        <family val="2"/>
        <charset val="238"/>
      </rPr>
      <t>(podać liczbę)</t>
    </r>
  </si>
  <si>
    <r>
      <t xml:space="preserve">Agregaty gaśnicze
</t>
    </r>
    <r>
      <rPr>
        <b/>
        <i/>
        <sz val="10"/>
        <color theme="1"/>
        <rFont val="Tahoma"/>
        <family val="2"/>
        <charset val="238"/>
      </rPr>
      <t>(podać liczbę)</t>
    </r>
  </si>
  <si>
    <r>
      <t xml:space="preserve">Hydranty wewnętrzne
</t>
    </r>
    <r>
      <rPr>
        <b/>
        <i/>
        <sz val="10"/>
        <color theme="1"/>
        <rFont val="Tahoma"/>
        <family val="2"/>
        <charset val="238"/>
      </rPr>
      <t>(podać liczbę)</t>
    </r>
  </si>
  <si>
    <r>
      <t xml:space="preserve">Hydranty zewnętrzne
</t>
    </r>
    <r>
      <rPr>
        <b/>
        <i/>
        <sz val="10"/>
        <color theme="1"/>
        <rFont val="Tahoma"/>
        <family val="2"/>
        <charset val="238"/>
      </rPr>
      <t>(podać liczbę)</t>
    </r>
  </si>
  <si>
    <r>
      <t xml:space="preserve">Koce gaśnicze
</t>
    </r>
    <r>
      <rPr>
        <b/>
        <i/>
        <sz val="10"/>
        <color theme="1"/>
        <rFont val="Tahoma"/>
        <family val="2"/>
        <charset val="238"/>
      </rPr>
      <t>(podać liczbę)</t>
    </r>
  </si>
  <si>
    <r>
      <t xml:space="preserve">Sprawna instalacja gaśnicza
</t>
    </r>
    <r>
      <rPr>
        <b/>
        <i/>
        <sz val="10"/>
        <color theme="1"/>
        <rFont val="Tahoma"/>
        <family val="2"/>
        <charset val="238"/>
      </rPr>
      <t>(rodzaj instalacji gaśniczej)</t>
    </r>
  </si>
  <si>
    <r>
      <t xml:space="preserve">Czy zainstalowano urządzenia oddymiające (klapy dymowe, żaluzje dymowe, okna oddymiające)?
</t>
    </r>
    <r>
      <rPr>
        <b/>
        <i/>
        <sz val="10"/>
        <color theme="1"/>
        <rFont val="Tahoma"/>
        <family val="2"/>
        <charset val="238"/>
      </rPr>
      <t>(jakie?)</t>
    </r>
  </si>
  <si>
    <t>Nauka na poziomie ponadpodstawowym, internat I  LO Łapy, stołówka</t>
  </si>
  <si>
    <t>ul.Bohaterów Westerplatte 10, 18-100 Łapy</t>
  </si>
  <si>
    <t>zarządca</t>
  </si>
  <si>
    <t>żelbetowa</t>
  </si>
  <si>
    <t>papa na lepiku</t>
  </si>
  <si>
    <t>energia cieplna</t>
  </si>
  <si>
    <t>ZWIĘKSZENIE WARTOŚCI BUDYNKU SZKOŁY POPRZEZ PRZEBUDOWĘ I ROZBUDOWĘ WRAZ ZE ZMIANĄ UŻYTKOWANIA CZĘŚCI ISTNEJĄCEGO BUDYNKU SZKOLNEGO NA POMIESZCZENIA ADMINISTRACJI PUBLICZNEJ 2023R. Termomodernizacja budynku+naprawa dachu 2009/2010</t>
  </si>
  <si>
    <t>15</t>
  </si>
  <si>
    <t>TAK - uruchamiana ręcznie</t>
  </si>
  <si>
    <t>proszkowa</t>
  </si>
  <si>
    <t>ul.Bohaterów Westerplatte 8, 18-100 Łapy</t>
  </si>
  <si>
    <t>Dozorca internatu</t>
  </si>
  <si>
    <t>Parkan</t>
  </si>
  <si>
    <t>Boisko wielofunkcyjne</t>
  </si>
  <si>
    <t>Boisko wielofunkcyjne z bieżnią</t>
  </si>
  <si>
    <t>ul. Bohaterów Westerplatte 10, 18-100 Łapy</t>
  </si>
  <si>
    <t xml:space="preserve">Budynek szkoły </t>
  </si>
  <si>
    <t>1962 r.</t>
  </si>
  <si>
    <t>żelbeton</t>
  </si>
  <si>
    <t>z sieci miejskiej</t>
  </si>
  <si>
    <t>2009 r. - remont dachu oraz instalacji odgromowej, naprawa instalacji deszczowej;</t>
  </si>
  <si>
    <t>Okratowane okna - biblioteka, pracownie komputerowe, sekretariat, gabinet dyrektora, księgowość.</t>
  </si>
  <si>
    <t>ul. Sienkiewicza 7, 16-020 Czarna Białostocka</t>
  </si>
  <si>
    <t>Instalacja fotowoltaiczna  na dachu budynku szkoły (80 modułów, rok mont. 2017r.) gwarancja  na  5 lat</t>
  </si>
  <si>
    <t>47</t>
  </si>
  <si>
    <t>Budynek szkoły</t>
  </si>
  <si>
    <t>Łapy ul. Sikorskiego 68</t>
  </si>
  <si>
    <t>cegła  murowana</t>
  </si>
  <si>
    <t>sieć miejska</t>
  </si>
  <si>
    <t>2016-remont hol piętro 120000 zł, 2017-remont hol parter 140000 zł ,2018 pracownie 26000 zł, 2019- montaż klimatyzacji 30228 zł, 2020- remont schody wejściowe 37900 zł, 2022 r.-remont pracowni 70000 zł , 2026 r.-remont generalny pracowni projekt Gospodarka 4.0. i GOZ kwota 176133,59 zł</t>
  </si>
  <si>
    <t>Nie dotyczy</t>
  </si>
  <si>
    <t>Hala sportowa</t>
  </si>
  <si>
    <t>cegła murowana</t>
  </si>
  <si>
    <t>ogrodzenie</t>
  </si>
  <si>
    <t>boisko wielofunkcyjne</t>
  </si>
  <si>
    <t>PINB w Białymstoku mieści się w budynku biurowym  należącym do Powiatu Białostockiego .  Zajmuje na podstawie umowy najmu  powierzchnię  123,56m2</t>
  </si>
  <si>
    <t>umowa najmu</t>
  </si>
  <si>
    <t xml:space="preserve">2011 wymiana instalacji elektrycznej, teleinformatycznej oraz instalacji kontroli dostępu; 2011 malowanie i szpachlowanie ścian na korytarzach; 2012 Wykonanie sieci strukturalnej budynku Starostwa Powiatowego w Białymstoku w tym wymiana instalacji elektrycznej, wymiana instalacji teletechnicznej oraz wykonanie instalacji kontroli dostępu; 2012Przebudowa holu wejściowego wraz z korytarzem parterze. 2024 izolacja termiczna ścian piwnicy do głębokości fundamentów polistyren ekstrudowanym o grubości 15cm. Wymiana stolarki drzwiowej zewnętrznej. (wejście główne) </t>
  </si>
  <si>
    <t>cegła, murowane</t>
  </si>
  <si>
    <t xml:space="preserve">Budynek nowy oddany do użytku w 2024r. </t>
  </si>
  <si>
    <t xml:space="preserve">2017 wymiana instalacji elektrycznej na miedzianą. 2024r. Termomodernizacja budynku ściany fundamentowe i ściany piwnic wykonano izolację w technice lekkiej-mokrej polistyren ekstrudowany XPS grubość 16cm. Ściany zewnętrzne wykonano izolację styropianem EPS grubość 18 cm, w wyszczególnionych miejscach wykonano izolację z wełny mineralnej twardej grubość 18 cm. </t>
  </si>
  <si>
    <t>W 2024r. W wysokiej części budynku wybudowano szyb windowy i zamontowano windę, oraz gruntownie wyremontowano I  II Piętro wymieniając min. Instalacje elektryczną, piony wodna kanalizacyjne, stolarkę drzwiową. W niższych kondygnacjach został wyremontowane ciągi komunikacyjne i odświeżone  pomieszczenia biurowe.</t>
  </si>
  <si>
    <t>Montaż kamer zewnętrznych i wewnętrznych czujek ruchu, czujek dymu, montaż alarmu z trzema strefami wejścia</t>
  </si>
  <si>
    <t>ściany z cegły od zewnątrz ocieplony styropianem</t>
  </si>
  <si>
    <t>współwłasność</t>
  </si>
  <si>
    <t>2023 rok gruntowny remont pomieszczeń( remont łazienek, i korytarza, wylewane na nowo posadzki, szpachlowanie, malowanie ścian), wymieniona instalacja elektryczna, wymieniana instalacji wodno-kanalizacyjnej na nową)</t>
  </si>
  <si>
    <t>2024-2026 roku budynek  został częsciowo zmodernizowany. Modernizacja objeła parter, piwnicę budynku,klatkęschodową i dźwig osobowy. Zainstalowano system kontroli dostępu, system monitoringu wizyjnego, system przeciw pożarowy. Została wymieniona na nową cała instalacja elektryczna wodno-kanalizacyjna wyremontowano gryntownie wszystkie pomieszczenia wstawiono nowe drzwi do pomieszczeń.  Pozostałe kondygnacje nie zostały zmodernizowane i nie są przeznaczone do użytkowania.</t>
  </si>
  <si>
    <t xml:space="preserve">Modernizacja budynku przez Szpital w Łapach 2024-2026.  Przekazanie dla Starostwa Powiatowego w Białymstoku aktem notarjalnym w czerwcu 2026.  </t>
  </si>
  <si>
    <t>Zainstalowany system przeciw pożarowy z możliwością  powiadomieniem służb ratowniczych na całym budynku</t>
  </si>
  <si>
    <t>ul. Wiewiórcza 107 
15-532 Bialystok</t>
  </si>
  <si>
    <t>murowane cegła</t>
  </si>
  <si>
    <t>żelbetowe monolityczny</t>
  </si>
  <si>
    <t xml:space="preserve">Budynek nowy oddany do użytku w 2026r. </t>
  </si>
  <si>
    <t xml:space="preserve">Odbiór bubynku odbył się 10.07.2026r. Od 13 lipca rozpocznął się prace związane z wyposażaniem budynku np. meble, doposażenie pokoi. Rozpocżęcie pracu w urzędzie - październik 2026 </t>
  </si>
  <si>
    <t xml:space="preserve">NIE-instalacja gotowa, planowane podpisanie umowy z firmą monitorującą październik 2026 </t>
  </si>
  <si>
    <t>CO2 w serwerowni</t>
  </si>
  <si>
    <t>Klapy dymowe</t>
  </si>
  <si>
    <t>TAK - instalacja fotowoltaiczna</t>
  </si>
  <si>
    <t xml:space="preserve">Ogrodzenie - Białystok ul. Borsucza 2 </t>
  </si>
  <si>
    <t>ul. Borsucza 2, Białystok</t>
  </si>
  <si>
    <t>2005,2019  modernizacja</t>
  </si>
  <si>
    <t>starostwo@powiatbia.pl</t>
  </si>
  <si>
    <t>ul. Słonimska 15/1, 15-028 Białytstok;
ul. Białostocka 40, 16-030 Supraśl;
Przychodnia w Supraślu ul. Dolna 21, 16-030 Supraśl;
Filia Wydziału Komunikacji ul. Sikorskiego 15, 18-100 Łapy;
Filia Wydziału Geodezji, Katastru i Niruchomosci w Łapach ul. Bohaterów Westerplatte 8, 18-100 Łapy , PUP ul. Wiewiórcza 107,15-523 Białystok</t>
  </si>
  <si>
    <t>pojazdy wolnobieżne -2 szt.</t>
  </si>
  <si>
    <t>Budynek mieszkalny Pałac, budynek pod nadzorem konserwatora zabytków</t>
  </si>
  <si>
    <t xml:space="preserve">Budynek mieszkalny główny </t>
  </si>
  <si>
    <t xml:space="preserve">RDD mieści się w części budynku pod wydzielonym adresem  Krasne 3/ 1.  Zajmuje powierzchnię 217,27 m2  na parterze , którą posiada w  trwałym  zarządzie </t>
  </si>
  <si>
    <t>Białystok, ul. Wiewiórcza</t>
  </si>
  <si>
    <t>Inwentarz żywy - konie 7 sztuk</t>
  </si>
  <si>
    <t>Supraśl, Białostocka 40</t>
  </si>
  <si>
    <t xml:space="preserve">ul. Wiewiórcza 107 </t>
  </si>
  <si>
    <t>dron DJI Mini -  1 sztuka</t>
  </si>
  <si>
    <t>pojazdy (traktorek , powóz VIS-AVIS)- 2 sztuki</t>
  </si>
  <si>
    <t>do prac porzadkowych</t>
  </si>
  <si>
    <t>Sprzęt komputerowy użyczony Starostwu przez PWPW</t>
  </si>
  <si>
    <t>Sprzęt komputerowy użyczony Starostwu przez Związek Powiatów Woj. Podlaskiego</t>
  </si>
  <si>
    <t xml:space="preserve">Sprzęt komputerowy użyczony Starostwu przez Ministerstwo Cyfryzacji </t>
  </si>
  <si>
    <t>Sprzęt teleinformatyczny użyczony przez  NASK Państwowy Instytut Badawczy</t>
  </si>
  <si>
    <t>2021-2026</t>
  </si>
  <si>
    <t>Instalacja fotowoltaiczna na dachu budynku PUP ul. Wiewiórcza 107, montaż 2026r.,55 sztuk , moc 27,5 KWp , gwarancja 84 m-ce</t>
  </si>
  <si>
    <t>Budynek mieszkalny główny RDD "UŚMIECH ANIOŁA" w Krasnem</t>
  </si>
  <si>
    <t xml:space="preserve"> 16-060 Zabłudów, Krasne 3/1</t>
  </si>
  <si>
    <t>Instalacja zamontowana na gruncie na terenie DPS.</t>
  </si>
  <si>
    <t>Instalacja fotowoltaiczna na gruncie na terenie DPS (2x49,92 kW) , 312 modułów</t>
  </si>
  <si>
    <t>Dom Pomocy Społecznej w Choroszczy "Trzy Dęby" w Choroszczy</t>
  </si>
  <si>
    <t>Aleja Niepodległości 4C, 4 D, 16-070 Choroszcz</t>
  </si>
  <si>
    <t xml:space="preserve"> Aleja Niepodległości 4 E, 4F , 16-070 Choroszcz</t>
  </si>
  <si>
    <t xml:space="preserve">ul. Borsucza 2, 15-569 Białystok </t>
  </si>
  <si>
    <t>budynek Starostwa Powiatowego</t>
  </si>
  <si>
    <t>ul. Białostocka 40, 16-030 Supraśl</t>
  </si>
  <si>
    <t xml:space="preserve">Budynek gospodarczy, oddzielna polisa , Ubezpieczony Skarb Państwa-Starosta </t>
  </si>
  <si>
    <t>Altana czworokątna bud. gospodarczy</t>
  </si>
  <si>
    <r>
      <t xml:space="preserve">Stan techniczny budynku 
</t>
    </r>
    <r>
      <rPr>
        <b/>
        <i/>
        <sz val="10"/>
        <color theme="1"/>
        <rFont val="Tahoma"/>
        <family val="2"/>
        <charset val="238"/>
      </rPr>
      <t>(prosimy ocenić wizualnie oraz podać jedną z trzech ocen: dobry, dostateczny, zły)</t>
    </r>
  </si>
  <si>
    <t>I  Liceum Ogólnokształcące w Łapach im. Adama Mickiewicza</t>
  </si>
  <si>
    <t>Budynek  internatu</t>
  </si>
  <si>
    <t>Budynek  szkoły I LO</t>
  </si>
  <si>
    <t>PCPR w Białymstoku mieści się w budynku biurowym  Starostwa Powiatowego ul. Borsucza 2</t>
  </si>
  <si>
    <t>PCPR znajduje się w budynku Starostwa P.  przy ul. Borsuczej 2.  Mieszkanie treningowe w Supraślu</t>
  </si>
  <si>
    <t>Przeglądy dróg oraz mostów zgodnie z ustawą (Prawo budowlane Dz. U.2024.725 z dnia 14.05.2024 art. 63)  okresowo raz do roku i co 5 lat (przegląd szczegółowy) 
Rozporządzenie Ministra Infrastruktury z dnia 16.lutego 2005 Dz.U.2005.67.582 z dnia 25.04.2005 i Ustawy o Drogach Publicznych.</t>
  </si>
  <si>
    <t>BI 193KX</t>
  </si>
  <si>
    <t>BI 292KX</t>
  </si>
  <si>
    <t xml:space="preserve"> 01.01.2027 - 31.12.2028</t>
  </si>
  <si>
    <t>Ogrodzenie terenu wokół budynku PUP, 2 BRAMY wjazdowe</t>
  </si>
  <si>
    <t xml:space="preserve">Budynek administracyjny w Łapach  </t>
  </si>
  <si>
    <t>własność, dzierżawa na 10 lat</t>
  </si>
  <si>
    <t xml:space="preserve">Budynek Przychodni Rejonowej w Supraślu </t>
  </si>
  <si>
    <t>własność, aktualanie dzierżawa</t>
  </si>
  <si>
    <t>Budynek stajni</t>
  </si>
  <si>
    <t>ul. Białostocka 80,  6-050 Michałowo</t>
  </si>
  <si>
    <t>ul. Białostocka 80,  16-050 Michałowo</t>
  </si>
  <si>
    <t>ul. Usługowa 6/3, 5-521 Zaścianki</t>
  </si>
  <si>
    <t>Budynek biurowy Powiatowego Urzędu Pracy, razem z instalacjami</t>
  </si>
  <si>
    <t xml:space="preserve">Budynek podstawowej Opieki Zdrowotnej i Przychodni Rehabilitacji w Czarnej Białostockiej razem z instalacjami / przeznaczony do dzierżawy </t>
  </si>
  <si>
    <t>Czarna Białostocka, ul. Sienkiewicza 7B</t>
  </si>
  <si>
    <t>BI 031MX</t>
  </si>
  <si>
    <t>T679/2</t>
  </si>
  <si>
    <t>SZB6792XXT1X01747</t>
  </si>
  <si>
    <t>pojazd fabrycznie nowy,wg faktury zakupu numer 9100071503</t>
  </si>
  <si>
    <t>BI 032MX</t>
  </si>
  <si>
    <t xml:space="preserve">T663/2 </t>
  </si>
  <si>
    <t>SZB6632XXT1X04653</t>
  </si>
  <si>
    <t>pojazd fabrycznie nowy,wg faktury zakupu numer 9100071504</t>
  </si>
  <si>
    <t>BI 028KF</t>
  </si>
  <si>
    <t>89  szt.</t>
  </si>
  <si>
    <t>54 900 +WD 79 000 zł</t>
  </si>
  <si>
    <t>90 000 +WD 69 400 zł</t>
  </si>
  <si>
    <t>68 000 +WD 16 000 zł</t>
  </si>
  <si>
    <t xml:space="preserve">340 000 +WD 270 000 zł </t>
  </si>
  <si>
    <t>340 000 +WD 77 490 Zł</t>
  </si>
  <si>
    <t>340 000 +WD 77 490 zł</t>
  </si>
  <si>
    <t>521550 zł +WD 45510 zł</t>
  </si>
  <si>
    <t>127000 zł + WD 38 000 zł</t>
  </si>
  <si>
    <t>127000 zł +WD 40 850 zł</t>
  </si>
  <si>
    <t>521 550 zł+WD 82 410 Zł</t>
  </si>
  <si>
    <t>garażowane przez PZD</t>
  </si>
  <si>
    <t>BIA 4770E</t>
  </si>
  <si>
    <t>1 086,52 km</t>
  </si>
  <si>
    <t>854,69 km</t>
  </si>
  <si>
    <t>231,83 km</t>
  </si>
  <si>
    <t>WYKAZ DRÓG,  stan na 16.10.2026</t>
  </si>
  <si>
    <r>
      <rPr>
        <b/>
        <sz val="12"/>
        <rFont val="Cambria"/>
        <family val="1"/>
        <charset val="238"/>
        <scheme val="major"/>
      </rPr>
      <t>Ilość i długość będących pod  zarządem jednostki dróg publicznych</t>
    </r>
    <r>
      <rPr>
        <sz val="11"/>
        <rFont val="Cambria"/>
        <family val="1"/>
        <charset val="238"/>
        <scheme val="major"/>
      </rPr>
      <t xml:space="preserve">, w tym dróg nieutwardzonych oraz ilość mostów, wiaduktów i innych obiektów inżynierskich
</t>
    </r>
  </si>
  <si>
    <t xml:space="preserve">Z uwag na zmienny i niejednorodny charakter nawierzchni dróg na  w/w odcinkach , brak jest możliwości  precyzyjnego wydzielenia ilości odcinków dróg utwardzonych i nieutwardzonych . </t>
  </si>
  <si>
    <t>BI 060MX</t>
  </si>
  <si>
    <t>STROBOS</t>
  </si>
  <si>
    <t>ABT20</t>
  </si>
  <si>
    <t>przyczepa lekka inna</t>
  </si>
  <si>
    <t>SU9ABT205T0ST6037</t>
  </si>
  <si>
    <t>21.10.2026-20.10.2027</t>
  </si>
  <si>
    <r>
      <t xml:space="preserve">pojazd fabrycznie nowy,wg faktury zakupu nr FS 14/10/2026 </t>
    </r>
    <r>
      <rPr>
        <b/>
        <sz val="9"/>
        <rFont val="Tahoma"/>
        <family val="2"/>
        <charset val="238"/>
      </rPr>
      <t>przyczepa sygnalizacyjna z zabudową U-26a – dwuosiowa</t>
    </r>
  </si>
  <si>
    <t>Budynek biurowy Starostwa Powiatowego (budynek A Stary), jest połącznony z budynkiem B</t>
  </si>
  <si>
    <t>Budynek biurowy nowy Starostwa Powiatowego (budynek B nowy), łącznie z instalacjami , w tym monitoringu, klimatyzacji,  jest połącznony z budynkiem A</t>
  </si>
  <si>
    <t>Budynek mieszkalny, oddzielna polisa, Ubezpieczony Skarb Państwa-Starosta</t>
  </si>
  <si>
    <t xml:space="preserve">BUDYNKI  </t>
  </si>
  <si>
    <t>Maszyny, wyposażenie i urządzenia, inne</t>
  </si>
  <si>
    <t xml:space="preserve">Sprzęt komputerowy inny użyczony Starostwu przez Wojewodę Podlaskiego </t>
  </si>
  <si>
    <t>BIA 4950F</t>
  </si>
  <si>
    <t>ŻAK</t>
  </si>
  <si>
    <t>Żak MB Sprinter</t>
  </si>
  <si>
    <t>autobus przewóz osób niepełnosprawnych</t>
  </si>
  <si>
    <t>190 KM</t>
  </si>
  <si>
    <t>W1V5MD3Z8TP928901</t>
  </si>
  <si>
    <t xml:space="preserve">SUMA UBEZPIECZENIA AC </t>
  </si>
  <si>
    <t>PŚDS  w Łaźniach</t>
  </si>
  <si>
    <t>Assistance rozszerzony, Zielona Karta</t>
  </si>
  <si>
    <t>Assistance rozszerzony</t>
  </si>
  <si>
    <t>Wbudynku zamontowano system przeciw pożarowy oraz system monitoringu wizyjnego ktury ma możliwość podłączenia do sieci firmy zajmującej się  ochroną budynku . Z uwagi nato iż budynek jest  świeżo po dobioże technicznym i został pozytywnie odebrany przez służby nie został jeszcze podłączony do firmy ochroniarskiej. System zostanie uruchomiony w momęcie  przekazania budynku do użytkowania i zasiedlenia go przez pierwszych najemców.</t>
  </si>
  <si>
    <t>Budyne został zmodernizowany na potrzeby podstawowej opieki zdrowotnej. Gruntowny remont dwóch kondygnacji budynku nowa instalacja przeciw pożarowa , monitoring, system alarmowy na całym bydynku, instalacja dźwigu osoboewgo na wszystkich kondygnacjach.</t>
  </si>
  <si>
    <t>ZWIĘKSZENIE WARTOŚCI BUDYNKU INTERNATU  POPRZEZ NIEODPŁATNE OTRZYMANIE POMIESZEŃ O POW.225,40M2 ZE STAROSTWA POWIATOWEGO (DAWNIEJ GEODEZJA 2025r)  Przebudowa piwnicy 2009, modernizacja budynku intenatu poprzez budowę klatki schodowej wraz z windą dla osób niepełnosprawnych 2022r</t>
  </si>
  <si>
    <t>instalacja fotowoltaiczna na dachu budynku szkoły (80 modułów, rok mont. 2017r.),</t>
  </si>
  <si>
    <t xml:space="preserve">Zbiorcze zestawienie wypłaconych odszkodowań i ustanowionych rezerw w poszczególnych rodzajach ubezpieczeń (wg zaświadczen  na dzień 28.10.2026r.  ) w okresie ostatnich 5 lat                 </t>
  </si>
  <si>
    <t xml:space="preserve"> TAK, od 1.11.2026 budynek wydzierżawiony na działalność medyczną (na 10 lat)</t>
  </si>
  <si>
    <t>własność, wydzierżawiony na działalność medyczną</t>
  </si>
  <si>
    <t>Budynek w Łapach GKN (wydział geodezji)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</si>
</sst>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0.00\ &quot;zł&quot;;[Red]\-#,##0.00\ &quot;zł&quot;"/>
    <numFmt numFmtId="44" formatCode="_-* #,##0.00\ &quot;zł&quot;_-;\-* #,##0.00\ &quot;zł&quot;_-;_-* &quot;-&quot;??\ &quot;zł&quot;_-;_-@_-"/>
    <numFmt numFmtId="164" formatCode="#,##0.00\ &quot;zł&quot;"/>
    <numFmt numFmtId="165" formatCode="[&lt;=9999999]###\-##\-##;\(###\)\ ###\-##\-##"/>
    <numFmt numFmtId="166" formatCode="[$-415]General"/>
    <numFmt numFmtId="167" formatCode="&quot; &quot;#,##0.00&quot; zł &quot;;&quot;-&quot;#,##0.00&quot; zł &quot;;&quot; -&quot;#&quot; zł &quot;;&quot; &quot;@&quot; &quot;"/>
    <numFmt numFmtId="168" formatCode="[$-415]0%"/>
    <numFmt numFmtId="169" formatCode="#,##0.00&quot; &quot;[$zł-415];[Red]&quot;-&quot;#,##0.00&quot; &quot;[$zł-415]"/>
    <numFmt numFmtId="170" formatCode="#,##0.00\ &quot;zł&quot;;[Red]#,##0.00\ &quot;zł&quot;"/>
    <numFmt numFmtId="171" formatCode="#,##0.00&quot; zł&quot;"/>
    <numFmt numFmtId="172" formatCode="yyyy\-mm\-dd"/>
    <numFmt numFmtId="173" formatCode="#,##0\ _z_ł;[Red]#,##0\ _z_ł"/>
    <numFmt numFmtId="174" formatCode="#,##0.00&quot; zł&quot;;[Red]#,##0.00&quot; zł&quot;"/>
  </numFmts>
  <fonts count="103">
    <font>
      <sz val="11"/>
      <color theme="1"/>
      <name val="Calibri"/>
      <family val="2"/>
      <charset val="238"/>
      <scheme val="minor"/>
    </font>
    <font>
      <sz val="10"/>
      <name val="Arial"/>
      <family val="2"/>
      <charset val="238"/>
    </font>
    <font>
      <sz val="10"/>
      <name val="Arial"/>
      <family val="2"/>
      <charset val="238"/>
    </font>
    <font>
      <sz val="11"/>
      <color theme="1"/>
      <name val="Cambria"/>
      <family val="1"/>
      <charset val="238"/>
      <scheme val="major"/>
    </font>
    <font>
      <sz val="10"/>
      <name val="Cambria"/>
      <family val="1"/>
      <charset val="238"/>
      <scheme val="major"/>
    </font>
    <font>
      <sz val="11"/>
      <name val="Cambria"/>
      <family val="1"/>
      <charset val="238"/>
      <scheme val="major"/>
    </font>
    <font>
      <u/>
      <sz val="11"/>
      <color theme="10"/>
      <name val="Calibri"/>
      <family val="2"/>
      <charset val="238"/>
      <scheme val="minor"/>
    </font>
    <font>
      <u/>
      <sz val="10"/>
      <color theme="10"/>
      <name val="Arial"/>
      <family val="2"/>
      <charset val="238"/>
    </font>
    <font>
      <sz val="11"/>
      <color indexed="8"/>
      <name val="Calibri"/>
      <family val="2"/>
      <charset val="238"/>
    </font>
    <font>
      <sz val="11"/>
      <color theme="1"/>
      <name val="Arial"/>
      <family val="2"/>
      <charset val="238"/>
    </font>
    <font>
      <sz val="10"/>
      <color theme="1"/>
      <name val="Arial1"/>
      <charset val="238"/>
    </font>
    <font>
      <u/>
      <sz val="10"/>
      <color rgb="FF0000FF"/>
      <name val="Arial"/>
      <family val="2"/>
      <charset val="238"/>
    </font>
    <font>
      <sz val="11"/>
      <color rgb="FF000000"/>
      <name val="Czcionka tekstu podstawowego"/>
      <charset val="238"/>
    </font>
    <font>
      <b/>
      <i/>
      <sz val="16"/>
      <color theme="1"/>
      <name val="Arial"/>
      <family val="2"/>
      <charset val="238"/>
    </font>
    <font>
      <u/>
      <sz val="11"/>
      <color rgb="FF0000FF"/>
      <name val="Calibri"/>
      <family val="2"/>
      <charset val="238"/>
    </font>
    <font>
      <sz val="10"/>
      <color theme="1"/>
      <name val="Arial CE"/>
      <charset val="238"/>
    </font>
    <font>
      <sz val="10"/>
      <color theme="1"/>
      <name val="Arial"/>
      <family val="2"/>
      <charset val="238"/>
    </font>
    <font>
      <sz val="11"/>
      <color rgb="FF000000"/>
      <name val="Calibri"/>
      <family val="2"/>
      <charset val="238"/>
    </font>
    <font>
      <sz val="10"/>
      <color theme="1"/>
      <name val="Arial CE1"/>
      <charset val="238"/>
    </font>
    <font>
      <b/>
      <i/>
      <u/>
      <sz val="11"/>
      <color theme="1"/>
      <name val="Arial"/>
      <family val="2"/>
      <charset val="238"/>
    </font>
    <font>
      <sz val="11"/>
      <color theme="1"/>
      <name val="Calibri"/>
      <family val="2"/>
      <charset val="238"/>
      <scheme val="minor"/>
    </font>
    <font>
      <sz val="10"/>
      <color theme="1"/>
      <name val="Cambira"/>
      <charset val="238"/>
    </font>
    <font>
      <b/>
      <sz val="10"/>
      <name val="Tahoma"/>
      <family val="2"/>
      <charset val="238"/>
    </font>
    <font>
      <sz val="10"/>
      <name val="Tahoma"/>
      <family val="2"/>
      <charset val="238"/>
    </font>
    <font>
      <sz val="11"/>
      <color theme="1"/>
      <name val="Tahoma"/>
      <family val="2"/>
      <charset val="238"/>
    </font>
    <font>
      <sz val="10"/>
      <color theme="1"/>
      <name val="Tahoma"/>
      <family val="2"/>
      <charset val="238"/>
    </font>
    <font>
      <b/>
      <sz val="10"/>
      <color theme="1"/>
      <name val="Tahoma"/>
      <family val="2"/>
      <charset val="238"/>
    </font>
    <font>
      <b/>
      <sz val="10"/>
      <color theme="0"/>
      <name val="Tahoma"/>
      <family val="2"/>
      <charset val="238"/>
    </font>
    <font>
      <sz val="10"/>
      <color rgb="FFFF0000"/>
      <name val="Tahoma"/>
      <family val="2"/>
      <charset val="238"/>
    </font>
    <font>
      <b/>
      <sz val="9"/>
      <color indexed="81"/>
      <name val="Tahoma"/>
      <family val="2"/>
      <charset val="238"/>
    </font>
    <font>
      <sz val="9"/>
      <color indexed="81"/>
      <name val="Tahoma"/>
      <family val="2"/>
      <charset val="238"/>
    </font>
    <font>
      <sz val="8"/>
      <name val="Calibri"/>
      <family val="2"/>
      <charset val="238"/>
      <scheme val="minor"/>
    </font>
    <font>
      <sz val="9"/>
      <name val="Tahoma"/>
      <family val="2"/>
      <charset val="238"/>
    </font>
    <font>
      <sz val="10"/>
      <name val="Arial CE"/>
      <charset val="238"/>
    </font>
    <font>
      <sz val="10"/>
      <name val="Arial CE"/>
      <family val="2"/>
      <charset val="238"/>
    </font>
    <font>
      <sz val="11"/>
      <color theme="1"/>
      <name val="Calibri"/>
      <family val="2"/>
      <scheme val="minor"/>
    </font>
    <font>
      <sz val="10"/>
      <name val="Arial"/>
      <family val="2"/>
      <charset val="238"/>
    </font>
    <font>
      <b/>
      <sz val="11"/>
      <color theme="1"/>
      <name val="Cambria"/>
      <family val="1"/>
      <charset val="238"/>
      <scheme val="major"/>
    </font>
    <font>
      <b/>
      <sz val="11"/>
      <name val="Tahoma"/>
      <family val="2"/>
      <charset val="238"/>
    </font>
    <font>
      <b/>
      <sz val="9"/>
      <name val="Tahoma"/>
      <family val="2"/>
      <charset val="238"/>
    </font>
    <font>
      <b/>
      <sz val="12"/>
      <color theme="1"/>
      <name val="Cambria"/>
      <family val="1"/>
      <charset val="238"/>
      <scheme val="major"/>
    </font>
    <font>
      <b/>
      <sz val="12"/>
      <color rgb="FF000000"/>
      <name val="Cambria"/>
      <family val="1"/>
      <charset val="238"/>
      <scheme val="major"/>
    </font>
    <font>
      <sz val="10"/>
      <name val="Cambira"/>
      <charset val="238"/>
    </font>
    <font>
      <b/>
      <i/>
      <sz val="9"/>
      <name val="Tahoma"/>
      <family val="2"/>
      <charset val="238"/>
    </font>
    <font>
      <sz val="18"/>
      <color theme="3"/>
      <name val="Cambria"/>
      <family val="2"/>
      <charset val="238"/>
      <scheme val="major"/>
    </font>
    <font>
      <sz val="12"/>
      <color theme="1"/>
      <name val="Times New Roman"/>
      <family val="2"/>
      <charset val="238"/>
    </font>
    <font>
      <b/>
      <sz val="15"/>
      <color theme="3"/>
      <name val="Times New Roman"/>
      <family val="2"/>
      <charset val="238"/>
    </font>
    <font>
      <b/>
      <sz val="13"/>
      <color theme="3"/>
      <name val="Times New Roman"/>
      <family val="2"/>
      <charset val="238"/>
    </font>
    <font>
      <b/>
      <sz val="11"/>
      <color theme="3"/>
      <name val="Times New Roman"/>
      <family val="2"/>
      <charset val="238"/>
    </font>
    <font>
      <sz val="12"/>
      <color rgb="FF006100"/>
      <name val="Times New Roman"/>
      <family val="2"/>
      <charset val="238"/>
    </font>
    <font>
      <sz val="12"/>
      <color rgb="FF9C0006"/>
      <name val="Times New Roman"/>
      <family val="2"/>
      <charset val="238"/>
    </font>
    <font>
      <sz val="12"/>
      <color rgb="FF9C6500"/>
      <name val="Times New Roman"/>
      <family val="2"/>
      <charset val="238"/>
    </font>
    <font>
      <sz val="12"/>
      <color rgb="FF3F3F76"/>
      <name val="Times New Roman"/>
      <family val="2"/>
      <charset val="238"/>
    </font>
    <font>
      <b/>
      <sz val="12"/>
      <color rgb="FF3F3F3F"/>
      <name val="Times New Roman"/>
      <family val="2"/>
      <charset val="238"/>
    </font>
    <font>
      <b/>
      <sz val="12"/>
      <color rgb="FFFA7D00"/>
      <name val="Times New Roman"/>
      <family val="2"/>
      <charset val="238"/>
    </font>
    <font>
      <sz val="12"/>
      <color rgb="FFFA7D00"/>
      <name val="Times New Roman"/>
      <family val="2"/>
      <charset val="238"/>
    </font>
    <font>
      <b/>
      <sz val="12"/>
      <color theme="0"/>
      <name val="Times New Roman"/>
      <family val="2"/>
      <charset val="238"/>
    </font>
    <font>
      <sz val="12"/>
      <color rgb="FFFF0000"/>
      <name val="Times New Roman"/>
      <family val="2"/>
      <charset val="238"/>
    </font>
    <font>
      <i/>
      <sz val="12"/>
      <color rgb="FF7F7F7F"/>
      <name val="Times New Roman"/>
      <family val="2"/>
      <charset val="238"/>
    </font>
    <font>
      <b/>
      <sz val="12"/>
      <color theme="1"/>
      <name val="Times New Roman"/>
      <family val="2"/>
      <charset val="238"/>
    </font>
    <font>
      <sz val="12"/>
      <color theme="0"/>
      <name val="Times New Roman"/>
      <family val="2"/>
      <charset val="238"/>
    </font>
    <font>
      <b/>
      <sz val="11"/>
      <name val="Cambria"/>
      <family val="1"/>
      <charset val="238"/>
      <scheme val="major"/>
    </font>
    <font>
      <b/>
      <sz val="12"/>
      <name val="Cambria"/>
      <family val="1"/>
      <charset val="238"/>
      <scheme val="major"/>
    </font>
    <font>
      <b/>
      <sz val="12"/>
      <color theme="1"/>
      <name val="Tahoma"/>
      <family val="2"/>
      <charset val="238"/>
    </font>
    <font>
      <sz val="12"/>
      <color theme="1"/>
      <name val="Tahoma"/>
      <family val="2"/>
      <charset val="238"/>
    </font>
    <font>
      <sz val="10"/>
      <color indexed="8"/>
      <name val="Tahoma"/>
      <family val="2"/>
      <charset val="238"/>
    </font>
    <font>
      <b/>
      <sz val="10"/>
      <color indexed="8"/>
      <name val="Tahoma"/>
      <family val="2"/>
      <charset val="238"/>
    </font>
    <font>
      <b/>
      <sz val="11"/>
      <color theme="1"/>
      <name val="Tahoma"/>
      <family val="2"/>
      <charset val="238"/>
    </font>
    <font>
      <sz val="11"/>
      <name val="Tahoma"/>
      <family val="2"/>
      <charset val="238"/>
    </font>
    <font>
      <b/>
      <sz val="11"/>
      <color theme="1"/>
      <name val="Calibri"/>
      <family val="2"/>
      <charset val="238"/>
      <scheme val="minor"/>
    </font>
    <font>
      <b/>
      <i/>
      <sz val="10"/>
      <name val="Tahoma"/>
      <family val="2"/>
      <charset val="238"/>
    </font>
    <font>
      <sz val="9"/>
      <color theme="1"/>
      <name val="Tahoma"/>
      <family val="2"/>
      <charset val="238"/>
    </font>
    <font>
      <b/>
      <sz val="12"/>
      <name val="Tahoma"/>
      <family val="2"/>
      <charset val="238"/>
    </font>
    <font>
      <u/>
      <sz val="10"/>
      <color theme="10"/>
      <name val="Tahoma"/>
      <family val="2"/>
      <charset val="238"/>
    </font>
    <font>
      <sz val="10"/>
      <color rgb="FF000000"/>
      <name val="Tahoma"/>
      <family val="2"/>
      <charset val="238"/>
    </font>
    <font>
      <sz val="12"/>
      <name val="Tahoma"/>
      <family val="2"/>
      <charset val="238"/>
    </font>
    <font>
      <sz val="9"/>
      <color rgb="FFFF0000"/>
      <name val="Tahoma"/>
      <family val="2"/>
      <charset val="238"/>
    </font>
    <font>
      <b/>
      <sz val="10"/>
      <name val="Cambria"/>
      <family val="1"/>
      <charset val="238"/>
      <scheme val="major"/>
    </font>
    <font>
      <sz val="11"/>
      <color indexed="8"/>
      <name val="Cambria"/>
      <family val="1"/>
      <charset val="238"/>
      <scheme val="major"/>
    </font>
    <font>
      <sz val="10"/>
      <color theme="1"/>
      <name val="Cambria"/>
      <family val="1"/>
      <charset val="238"/>
      <scheme val="major"/>
    </font>
    <font>
      <sz val="8"/>
      <color indexed="8"/>
      <name val="Tahoma"/>
      <family val="2"/>
      <charset val="238"/>
    </font>
    <font>
      <sz val="12"/>
      <color theme="1"/>
      <name val="Cambria"/>
      <family val="1"/>
      <charset val="238"/>
      <scheme val="major"/>
    </font>
    <font>
      <sz val="11"/>
      <color rgb="FFFF0000"/>
      <name val="Tahoma"/>
      <family val="2"/>
      <charset val="238"/>
    </font>
    <font>
      <sz val="11"/>
      <color rgb="FF333333"/>
      <name val="Tahoma"/>
      <family val="2"/>
      <charset val="238"/>
    </font>
    <font>
      <b/>
      <sz val="9"/>
      <color theme="1"/>
      <name val="Tahoma"/>
      <family val="2"/>
      <charset val="238"/>
    </font>
    <font>
      <b/>
      <sz val="9"/>
      <name val="Cambria"/>
      <family val="1"/>
      <charset val="238"/>
      <scheme val="major"/>
    </font>
    <font>
      <sz val="10"/>
      <color indexed="8"/>
      <name val="Cambria"/>
      <family val="1"/>
      <charset val="238"/>
      <scheme val="major"/>
    </font>
    <font>
      <b/>
      <sz val="9"/>
      <color theme="0"/>
      <name val="Cambria"/>
      <family val="1"/>
      <charset val="238"/>
      <scheme val="major"/>
    </font>
    <font>
      <sz val="11"/>
      <name val="Calibri"/>
      <family val="2"/>
      <charset val="238"/>
      <scheme val="minor"/>
    </font>
    <font>
      <u/>
      <sz val="11"/>
      <name val="Calibri"/>
      <family val="2"/>
      <charset val="238"/>
      <scheme val="minor"/>
    </font>
    <font>
      <sz val="9"/>
      <color indexed="8"/>
      <name val="Tahoma"/>
      <family val="2"/>
      <charset val="238"/>
    </font>
    <font>
      <b/>
      <sz val="10"/>
      <color indexed="8"/>
      <name val="Cambria"/>
      <family val="1"/>
      <charset val="238"/>
      <scheme val="major"/>
    </font>
    <font>
      <sz val="11"/>
      <color rgb="FFD36118"/>
      <name val="Tahoma"/>
      <family val="2"/>
      <charset val="238"/>
    </font>
    <font>
      <sz val="11"/>
      <color rgb="FFFF0000"/>
      <name val="Cambria"/>
      <family val="1"/>
      <charset val="238"/>
      <scheme val="major"/>
    </font>
    <font>
      <b/>
      <i/>
      <sz val="10"/>
      <color theme="1"/>
      <name val="Tahoma"/>
      <family val="2"/>
      <charset val="238"/>
    </font>
    <font>
      <sz val="10"/>
      <color rgb="FF00B050"/>
      <name val="Tahoma"/>
      <family val="2"/>
      <charset val="238"/>
    </font>
    <font>
      <sz val="10"/>
      <color theme="1"/>
      <name val="Calibri"/>
      <family val="2"/>
      <charset val="238"/>
      <scheme val="minor"/>
    </font>
    <font>
      <b/>
      <sz val="14"/>
      <color theme="1"/>
      <name val="Tahoma"/>
      <family val="2"/>
      <charset val="238"/>
    </font>
    <font>
      <b/>
      <sz val="14"/>
      <name val="Tahoma"/>
      <family val="2"/>
      <charset val="238"/>
    </font>
    <font>
      <sz val="14"/>
      <color theme="1"/>
      <name val="Tahoma"/>
      <family val="2"/>
      <charset val="238"/>
    </font>
    <font>
      <b/>
      <sz val="10"/>
      <name val="Cambira"/>
      <charset val="238"/>
    </font>
    <font>
      <sz val="14"/>
      <color theme="1"/>
      <name val="Cambria"/>
      <family val="1"/>
      <charset val="238"/>
      <scheme val="major"/>
    </font>
    <font>
      <b/>
      <sz val="14"/>
      <name val="Cambria"/>
      <family val="1"/>
      <charset val="238"/>
      <scheme val="major"/>
    </font>
  </fonts>
  <fills count="47">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rgb="FFCCFFFF"/>
        <bgColor indexed="64"/>
      </patternFill>
    </fill>
    <fill>
      <patternFill patternType="solid">
        <fgColor theme="0" tint="-4.9989318521683403E-2"/>
        <bgColor indexed="64"/>
      </patternFill>
    </fill>
    <fill>
      <patternFill patternType="solid">
        <fgColor indexed="9"/>
        <bgColor indexed="64"/>
      </patternFill>
    </fill>
    <fill>
      <patternFill patternType="solid">
        <fgColor theme="0"/>
        <bgColor indexed="41"/>
      </patternFill>
    </fill>
    <fill>
      <patternFill patternType="solid">
        <fgColor rgb="FF89C5FB"/>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rgb="FFCCFFFF"/>
      </patternFill>
    </fill>
    <fill>
      <patternFill patternType="solid">
        <fgColor theme="0"/>
        <bgColor rgb="FFCCFFCC"/>
      </patternFill>
    </fill>
    <fill>
      <patternFill patternType="solid">
        <fgColor rgb="FF79BDFB"/>
        <bgColor indexed="64"/>
      </patternFill>
    </fill>
    <fill>
      <patternFill patternType="solid">
        <fgColor theme="0" tint="-4.9989318521683403E-2"/>
        <bgColor rgb="FFFFFFFF"/>
      </patternFill>
    </fill>
    <fill>
      <patternFill patternType="solid">
        <fgColor rgb="FFCCFFFF"/>
        <bgColor rgb="FFCCFFFF"/>
      </patternFill>
    </fill>
    <fill>
      <patternFill patternType="solid">
        <fgColor theme="0"/>
        <bgColor rgb="FFF2F2F2"/>
      </patternFill>
    </fill>
    <fill>
      <patternFill patternType="solid">
        <fgColor rgb="FF92D05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double">
        <color indexed="64"/>
      </left>
      <right/>
      <top style="double">
        <color indexed="64"/>
      </top>
      <bottom style="double">
        <color indexed="64"/>
      </bottom>
      <diagonal/>
    </border>
    <border>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double">
        <color indexed="64"/>
      </left>
      <right/>
      <top/>
      <bottom style="double">
        <color indexed="64"/>
      </bottom>
      <diagonal/>
    </border>
    <border>
      <left/>
      <right style="double">
        <color indexed="64"/>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381">
    <xf numFmtId="0" fontId="0" fillId="0" borderId="0"/>
    <xf numFmtId="0" fontId="1" fillId="0" borderId="0"/>
    <xf numFmtId="44" fontId="1"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7"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8" fillId="0" borderId="0"/>
    <xf numFmtId="0" fontId="9" fillId="0" borderId="0"/>
    <xf numFmtId="167" fontId="10" fillId="0" borderId="0"/>
    <xf numFmtId="166" fontId="11" fillId="0" borderId="0"/>
    <xf numFmtId="166" fontId="10" fillId="0" borderId="0"/>
    <xf numFmtId="0" fontId="12" fillId="0" borderId="0"/>
    <xf numFmtId="0" fontId="13" fillId="0" borderId="0">
      <alignment horizontal="center"/>
    </xf>
    <xf numFmtId="0" fontId="13" fillId="0" borderId="0">
      <alignment horizontal="center" textRotation="90"/>
    </xf>
    <xf numFmtId="166" fontId="11" fillId="0" borderId="0"/>
    <xf numFmtId="166" fontId="14" fillId="0" borderId="0"/>
    <xf numFmtId="166" fontId="15"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6" fillId="0" borderId="0"/>
    <xf numFmtId="166" fontId="15" fillId="0" borderId="0"/>
    <xf numFmtId="166" fontId="16" fillId="0" borderId="0"/>
    <xf numFmtId="166" fontId="16" fillId="0" borderId="0"/>
    <xf numFmtId="166" fontId="17" fillId="0" borderId="0"/>
    <xf numFmtId="166" fontId="15" fillId="0" borderId="0"/>
    <xf numFmtId="166" fontId="16" fillId="0" borderId="0"/>
    <xf numFmtId="166" fontId="16" fillId="0" borderId="0"/>
    <xf numFmtId="166" fontId="16" fillId="0" borderId="0"/>
    <xf numFmtId="166" fontId="16" fillId="0" borderId="0"/>
    <xf numFmtId="166" fontId="15" fillId="0" borderId="0"/>
    <xf numFmtId="166" fontId="16" fillId="0" borderId="0"/>
    <xf numFmtId="166" fontId="18" fillId="0" borderId="0"/>
    <xf numFmtId="166" fontId="16" fillId="0" borderId="0"/>
    <xf numFmtId="166" fontId="15" fillId="0" borderId="0"/>
    <xf numFmtId="166" fontId="16" fillId="0" borderId="0"/>
    <xf numFmtId="166" fontId="16" fillId="0" borderId="0"/>
    <xf numFmtId="166" fontId="17" fillId="0" borderId="0"/>
    <xf numFmtId="166" fontId="16" fillId="0" borderId="0"/>
    <xf numFmtId="166" fontId="17" fillId="0" borderId="0"/>
    <xf numFmtId="166" fontId="17" fillId="0" borderId="0"/>
    <xf numFmtId="166" fontId="18" fillId="0" borderId="0"/>
    <xf numFmtId="166" fontId="17" fillId="0" borderId="0"/>
    <xf numFmtId="168" fontId="10" fillId="0" borderId="0"/>
    <xf numFmtId="168" fontId="10" fillId="0" borderId="0"/>
    <xf numFmtId="0" fontId="19" fillId="0" borderId="0"/>
    <xf numFmtId="169" fontId="19"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167" fontId="1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166" fontId="12" fillId="0" borderId="0"/>
    <xf numFmtId="0" fontId="6" fillId="0" borderId="0" applyNumberFormat="0" applyFill="0" applyBorder="0" applyAlignment="0" applyProtection="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8" fillId="0" borderId="0"/>
    <xf numFmtId="0" fontId="33" fillId="0" borderId="0"/>
    <xf numFmtId="0" fontId="1" fillId="0" borderId="0"/>
    <xf numFmtId="0" fontId="1" fillId="0" borderId="0"/>
    <xf numFmtId="0" fontId="1" fillId="0" borderId="0"/>
    <xf numFmtId="0" fontId="1" fillId="0" borderId="0"/>
    <xf numFmtId="0" fontId="33" fillId="0" borderId="0"/>
    <xf numFmtId="0" fontId="34" fillId="0" borderId="0"/>
    <xf numFmtId="0" fontId="1" fillId="0" borderId="0"/>
    <xf numFmtId="0" fontId="33" fillId="0" borderId="0"/>
    <xf numFmtId="0" fontId="1" fillId="0" borderId="0"/>
    <xf numFmtId="0" fontId="1" fillId="0" borderId="0"/>
    <xf numFmtId="0" fontId="35" fillId="0" borderId="0"/>
    <xf numFmtId="0" fontId="1" fillId="0" borderId="0"/>
    <xf numFmtId="0" fontId="20" fillId="0" borderId="0"/>
    <xf numFmtId="0" fontId="20" fillId="0" borderId="0"/>
    <xf numFmtId="0" fontId="34"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6" fillId="0" borderId="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20" fillId="0" borderId="0"/>
    <xf numFmtId="9" fontId="20" fillId="0" borderId="0" applyFont="0" applyFill="0" applyBorder="0" applyAlignment="0" applyProtection="0"/>
    <xf numFmtId="44" fontId="36"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4" fillId="0" borderId="0" applyNumberForma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6" fillId="0" borderId="28" applyNumberFormat="0" applyFill="0" applyAlignment="0" applyProtection="0"/>
    <xf numFmtId="0" fontId="47" fillId="0" borderId="29" applyNumberFormat="0" applyFill="0" applyAlignment="0" applyProtection="0"/>
    <xf numFmtId="0" fontId="48" fillId="0" borderId="30" applyNumberFormat="0" applyFill="0" applyAlignment="0" applyProtection="0"/>
    <xf numFmtId="0" fontId="48" fillId="0" borderId="0" applyNumberFormat="0" applyFill="0" applyBorder="0" applyAlignment="0" applyProtection="0"/>
    <xf numFmtId="0" fontId="49" fillId="9" borderId="0" applyNumberFormat="0" applyBorder="0" applyAlignment="0" applyProtection="0"/>
    <xf numFmtId="0" fontId="50" fillId="10" borderId="0" applyNumberFormat="0" applyBorder="0" applyAlignment="0" applyProtection="0"/>
    <xf numFmtId="0" fontId="51" fillId="11" borderId="0" applyNumberFormat="0" applyBorder="0" applyAlignment="0" applyProtection="0"/>
    <xf numFmtId="0" fontId="52" fillId="12" borderId="31" applyNumberFormat="0" applyAlignment="0" applyProtection="0"/>
    <xf numFmtId="0" fontId="53" fillId="13" borderId="32" applyNumberFormat="0" applyAlignment="0" applyProtection="0"/>
    <xf numFmtId="0" fontId="54" fillId="13" borderId="31" applyNumberFormat="0" applyAlignment="0" applyProtection="0"/>
    <xf numFmtId="0" fontId="55" fillId="0" borderId="33" applyNumberFormat="0" applyFill="0" applyAlignment="0" applyProtection="0"/>
    <xf numFmtId="0" fontId="56" fillId="14" borderId="34" applyNumberFormat="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59" fillId="0" borderId="36" applyNumberFormat="0" applyFill="0" applyAlignment="0" applyProtection="0"/>
    <xf numFmtId="0" fontId="60"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45" fillId="21" borderId="0" applyNumberFormat="0" applyBorder="0" applyAlignment="0" applyProtection="0"/>
    <xf numFmtId="0" fontId="45" fillId="22"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45" fillId="25" borderId="0" applyNumberFormat="0" applyBorder="0" applyAlignment="0" applyProtection="0"/>
    <xf numFmtId="0" fontId="45" fillId="26" borderId="0" applyNumberFormat="0" applyBorder="0" applyAlignment="0" applyProtection="0"/>
    <xf numFmtId="0" fontId="60" fillId="27" borderId="0" applyNumberFormat="0" applyBorder="0" applyAlignment="0" applyProtection="0"/>
    <xf numFmtId="0" fontId="60"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60" fillId="31" borderId="0" applyNumberFormat="0" applyBorder="0" applyAlignment="0" applyProtection="0"/>
    <xf numFmtId="0" fontId="60" fillId="32" borderId="0" applyNumberFormat="0" applyBorder="0" applyAlignment="0" applyProtection="0"/>
    <xf numFmtId="0" fontId="45" fillId="33" borderId="0" applyNumberFormat="0" applyBorder="0" applyAlignment="0" applyProtection="0"/>
    <xf numFmtId="0" fontId="45" fillId="34" borderId="0" applyNumberFormat="0" applyBorder="0" applyAlignment="0" applyProtection="0"/>
    <xf numFmtId="0" fontId="60" fillId="35" borderId="0" applyNumberFormat="0" applyBorder="0" applyAlignment="0" applyProtection="0"/>
    <xf numFmtId="0" fontId="60" fillId="36" borderId="0" applyNumberFormat="0" applyBorder="0" applyAlignment="0" applyProtection="0"/>
    <xf numFmtId="0" fontId="45" fillId="37" borderId="0" applyNumberFormat="0" applyBorder="0" applyAlignment="0" applyProtection="0"/>
    <xf numFmtId="0" fontId="45" fillId="38" borderId="0" applyNumberFormat="0" applyBorder="0" applyAlignment="0" applyProtection="0"/>
    <xf numFmtId="0" fontId="60" fillId="39" borderId="0" applyNumberFormat="0" applyBorder="0" applyAlignment="0" applyProtection="0"/>
    <xf numFmtId="0" fontId="45" fillId="0" borderId="0"/>
    <xf numFmtId="0" fontId="45" fillId="15" borderId="35" applyNumberFormat="0" applyFont="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 fillId="0" borderId="0" applyNumberFormat="0" applyFill="0" applyBorder="0" applyAlignment="0" applyProtection="0"/>
  </cellStyleXfs>
  <cellXfs count="651">
    <xf numFmtId="0" fontId="0" fillId="0" borderId="0" xfId="0"/>
    <xf numFmtId="0" fontId="3" fillId="0" borderId="0" xfId="0" applyFont="1" applyAlignment="1">
      <alignment vertical="center" wrapText="1"/>
    </xf>
    <xf numFmtId="0" fontId="3" fillId="0" borderId="0" xfId="0" applyFont="1" applyAlignment="1">
      <alignment vertical="center"/>
    </xf>
    <xf numFmtId="0" fontId="5" fillId="0" borderId="0" xfId="0" applyFont="1" applyAlignment="1">
      <alignment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49" fontId="5" fillId="0" borderId="0" xfId="0" applyNumberFormat="1" applyFont="1" applyAlignment="1">
      <alignment horizontal="center" vertical="center" wrapText="1"/>
    </xf>
    <xf numFmtId="0" fontId="5" fillId="0" borderId="0" xfId="0" applyFont="1" applyAlignment="1">
      <alignment horizontal="center" vertical="center"/>
    </xf>
    <xf numFmtId="164" fontId="4" fillId="0" borderId="0" xfId="0" applyNumberFormat="1" applyFont="1" applyAlignment="1">
      <alignment vertical="center" wrapText="1"/>
    </xf>
    <xf numFmtId="49" fontId="5" fillId="0" borderId="0" xfId="0" applyNumberFormat="1" applyFont="1" applyAlignment="1">
      <alignment vertical="center" wrapText="1"/>
    </xf>
    <xf numFmtId="164" fontId="4" fillId="0" borderId="0" xfId="0" applyNumberFormat="1" applyFont="1" applyAlignment="1">
      <alignment horizontal="center" vertical="center" wrapText="1"/>
    </xf>
    <xf numFmtId="49" fontId="5" fillId="0" borderId="0" xfId="0" applyNumberFormat="1" applyFont="1" applyAlignment="1">
      <alignment horizontal="center" vertical="center"/>
    </xf>
    <xf numFmtId="49" fontId="3" fillId="0" borderId="0" xfId="0" applyNumberFormat="1" applyFont="1" applyAlignment="1">
      <alignment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0" fontId="25" fillId="0" borderId="0" xfId="0" applyFont="1" applyAlignment="1">
      <alignment vertical="center"/>
    </xf>
    <xf numFmtId="164" fontId="22" fillId="0" borderId="1" xfId="0"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0" fontId="22" fillId="0" borderId="1" xfId="0" applyFont="1" applyBorder="1" applyAlignment="1">
      <alignment horizontal="center" vertical="center"/>
    </xf>
    <xf numFmtId="44" fontId="22" fillId="0" borderId="1" xfId="0" applyNumberFormat="1" applyFont="1" applyBorder="1" applyAlignment="1">
      <alignment horizontal="center" vertical="center"/>
    </xf>
    <xf numFmtId="0" fontId="23" fillId="0" borderId="1" xfId="0" applyFont="1" applyBorder="1" applyAlignment="1">
      <alignment horizontal="center" vertical="center" wrapText="1"/>
    </xf>
    <xf numFmtId="0" fontId="23" fillId="2" borderId="1" xfId="0" applyFont="1" applyFill="1" applyBorder="1" applyAlignment="1" applyProtection="1">
      <alignment horizontal="center" vertical="center" wrapText="1"/>
      <protection locked="0"/>
    </xf>
    <xf numFmtId="49" fontId="23" fillId="2" borderId="1" xfId="0" applyNumberFormat="1" applyFont="1" applyFill="1" applyBorder="1" applyAlignment="1" applyProtection="1">
      <alignment horizontal="center" vertical="center" wrapText="1"/>
      <protection locked="0"/>
    </xf>
    <xf numFmtId="49" fontId="23" fillId="2" borderId="1" xfId="0" applyNumberFormat="1" applyFont="1" applyFill="1" applyBorder="1" applyAlignment="1">
      <alignment horizontal="center" vertical="center"/>
    </xf>
    <xf numFmtId="0" fontId="23" fillId="2" borderId="1" xfId="0" applyFont="1" applyFill="1" applyBorder="1" applyAlignment="1">
      <alignment horizontal="center" vertical="center"/>
    </xf>
    <xf numFmtId="49" fontId="22" fillId="2" borderId="1" xfId="0" applyNumberFormat="1" applyFont="1" applyFill="1" applyBorder="1" applyAlignment="1" applyProtection="1">
      <alignment vertical="center" wrapText="1"/>
      <protection locked="0"/>
    </xf>
    <xf numFmtId="49" fontId="23" fillId="2" borderId="4" xfId="0" applyNumberFormat="1" applyFont="1" applyFill="1" applyBorder="1" applyAlignment="1">
      <alignment horizontal="center" vertical="center"/>
    </xf>
    <xf numFmtId="0" fontId="23" fillId="5" borderId="1" xfId="0" applyFont="1" applyFill="1" applyBorder="1" applyAlignment="1">
      <alignment horizontal="center" vertical="center" wrapText="1"/>
    </xf>
    <xf numFmtId="49" fontId="23" fillId="5" borderId="1" xfId="0" applyNumberFormat="1" applyFont="1" applyFill="1" applyBorder="1" applyAlignment="1">
      <alignment horizontal="center" vertical="center" wrapText="1"/>
    </xf>
    <xf numFmtId="49" fontId="23" fillId="7" borderId="13" xfId="0" applyNumberFormat="1" applyFont="1" applyFill="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23" fillId="0" borderId="0" xfId="0" applyFont="1" applyAlignment="1">
      <alignment vertical="center"/>
    </xf>
    <xf numFmtId="0" fontId="23" fillId="0" borderId="0" xfId="0" applyFont="1" applyAlignment="1">
      <alignment horizontal="center" vertical="center"/>
    </xf>
    <xf numFmtId="0" fontId="26" fillId="8" borderId="1" xfId="0" applyFont="1" applyFill="1" applyBorder="1" applyAlignment="1">
      <alignment horizontal="center" vertical="center" wrapText="1"/>
    </xf>
    <xf numFmtId="49" fontId="26" fillId="8" borderId="1" xfId="0" applyNumberFormat="1" applyFont="1" applyFill="1" applyBorder="1" applyAlignment="1">
      <alignment horizontal="center" vertical="center" wrapText="1"/>
    </xf>
    <xf numFmtId="0" fontId="37" fillId="0" borderId="0" xfId="0" applyFont="1" applyAlignment="1">
      <alignment vertical="center" wrapText="1"/>
    </xf>
    <xf numFmtId="49" fontId="22" fillId="0" borderId="0" xfId="0" applyNumberFormat="1" applyFont="1" applyAlignment="1">
      <alignment vertical="center" wrapText="1"/>
    </xf>
    <xf numFmtId="49" fontId="22" fillId="0" borderId="0" xfId="0" applyNumberFormat="1" applyFont="1" applyAlignment="1">
      <alignment horizontal="center" vertical="center" wrapText="1"/>
    </xf>
    <xf numFmtId="0" fontId="23" fillId="0" borderId="1" xfId="0" applyFont="1" applyBorder="1" applyAlignment="1">
      <alignment horizontal="center" vertical="center"/>
    </xf>
    <xf numFmtId="49" fontId="23" fillId="0" borderId="0" xfId="0" applyNumberFormat="1" applyFont="1" applyAlignment="1">
      <alignment horizontal="center" vertical="center"/>
    </xf>
    <xf numFmtId="170" fontId="5" fillId="0" borderId="19" xfId="0" applyNumberFormat="1" applyFont="1" applyBorder="1" applyAlignment="1">
      <alignment horizontal="center" vertical="center"/>
    </xf>
    <xf numFmtId="0" fontId="5" fillId="0" borderId="19" xfId="0" applyFont="1" applyBorder="1" applyAlignment="1">
      <alignment horizontal="center" vertical="center"/>
    </xf>
    <xf numFmtId="0" fontId="42" fillId="0" borderId="0" xfId="0" applyFont="1" applyAlignment="1">
      <alignment horizontal="center" vertical="center" wrapText="1"/>
    </xf>
    <xf numFmtId="0" fontId="42" fillId="0" borderId="0" xfId="0" applyFont="1" applyAlignment="1">
      <alignment horizontal="center" vertical="center"/>
    </xf>
    <xf numFmtId="0" fontId="3" fillId="2" borderId="0" xfId="0" applyFont="1" applyFill="1" applyAlignment="1">
      <alignment vertical="center" wrapText="1"/>
    </xf>
    <xf numFmtId="49" fontId="22" fillId="0" borderId="1" xfId="5" applyNumberFormat="1" applyFont="1" applyBorder="1" applyAlignment="1">
      <alignment horizontal="center" vertical="center" wrapText="1"/>
    </xf>
    <xf numFmtId="0" fontId="39" fillId="4" borderId="1" xfId="7" applyFont="1" applyFill="1" applyBorder="1" applyAlignment="1">
      <alignment horizontal="center" vertical="center" wrapText="1"/>
    </xf>
    <xf numFmtId="0" fontId="39" fillId="4" borderId="4" xfId="7" applyFont="1" applyFill="1" applyBorder="1" applyAlignment="1">
      <alignment horizontal="center" vertical="center" wrapText="1"/>
    </xf>
    <xf numFmtId="164" fontId="3" fillId="0" borderId="0" xfId="0" applyNumberFormat="1" applyFont="1" applyAlignment="1">
      <alignment vertical="center"/>
    </xf>
    <xf numFmtId="0" fontId="26" fillId="0" borderId="37" xfId="0" applyFont="1" applyBorder="1" applyAlignment="1">
      <alignment horizontal="center" vertical="center"/>
    </xf>
    <xf numFmtId="0" fontId="26" fillId="0" borderId="20" xfId="0" applyFont="1" applyBorder="1" applyAlignment="1">
      <alignment vertical="center" wrapText="1"/>
    </xf>
    <xf numFmtId="0" fontId="26" fillId="0" borderId="20" xfId="0" applyFont="1" applyBorder="1" applyAlignment="1">
      <alignment horizontal="center" vertical="center"/>
    </xf>
    <xf numFmtId="49" fontId="26" fillId="0" borderId="20" xfId="0" applyNumberFormat="1" applyFont="1" applyBorder="1" applyAlignment="1">
      <alignment horizontal="center" vertical="center"/>
    </xf>
    <xf numFmtId="0" fontId="26" fillId="0" borderId="20" xfId="0" applyFont="1" applyBorder="1" applyAlignment="1">
      <alignment vertical="center"/>
    </xf>
    <xf numFmtId="49" fontId="26" fillId="0" borderId="20" xfId="0" applyNumberFormat="1" applyFont="1" applyBorder="1" applyAlignment="1">
      <alignment vertical="center" wrapText="1"/>
    </xf>
    <xf numFmtId="0" fontId="26" fillId="0" borderId="38" xfId="0" applyFont="1" applyBorder="1" applyAlignment="1">
      <alignment vertical="center" wrapText="1"/>
    </xf>
    <xf numFmtId="0" fontId="26" fillId="8" borderId="39" xfId="0" applyFont="1" applyFill="1" applyBorder="1" applyAlignment="1">
      <alignment horizontal="center" vertical="center" wrapText="1"/>
    </xf>
    <xf numFmtId="0" fontId="26" fillId="8" borderId="40" xfId="0" applyFont="1" applyFill="1" applyBorder="1" applyAlignment="1">
      <alignment horizontal="center" vertical="center" wrapText="1"/>
    </xf>
    <xf numFmtId="49" fontId="23" fillId="2" borderId="1" xfId="257" applyNumberFormat="1" applyFont="1" applyFill="1" applyBorder="1" applyAlignment="1" applyProtection="1">
      <alignment horizontal="center" vertical="center" wrapText="1"/>
      <protection locked="0"/>
    </xf>
    <xf numFmtId="165" fontId="23" fillId="2" borderId="1" xfId="0" applyNumberFormat="1" applyFont="1" applyFill="1" applyBorder="1" applyAlignment="1">
      <alignment horizontal="center" vertical="center"/>
    </xf>
    <xf numFmtId="3" fontId="23" fillId="2" borderId="1" xfId="257" applyNumberFormat="1" applyFont="1" applyFill="1" applyBorder="1" applyAlignment="1" applyProtection="1">
      <alignment horizontal="center" vertical="center" wrapText="1"/>
      <protection locked="0"/>
    </xf>
    <xf numFmtId="0" fontId="23" fillId="2" borderId="1" xfId="257" applyFont="1" applyFill="1" applyBorder="1" applyAlignment="1" applyProtection="1">
      <alignment horizontal="center" vertical="center" wrapText="1"/>
      <protection locked="0"/>
    </xf>
    <xf numFmtId="0" fontId="22" fillId="5" borderId="4" xfId="0" applyFont="1" applyFill="1" applyBorder="1" applyAlignment="1">
      <alignment horizontal="center" vertical="center"/>
    </xf>
    <xf numFmtId="49" fontId="22" fillId="5" borderId="1" xfId="0" applyNumberFormat="1" applyFont="1" applyFill="1" applyBorder="1" applyAlignment="1" applyProtection="1">
      <alignment vertical="center" wrapText="1"/>
      <protection locked="0"/>
    </xf>
    <xf numFmtId="44" fontId="23" fillId="5" borderId="8" xfId="0" applyNumberFormat="1" applyFont="1" applyFill="1" applyBorder="1" applyAlignment="1">
      <alignment horizontal="center" vertical="center"/>
    </xf>
    <xf numFmtId="0" fontId="23" fillId="0" borderId="1" xfId="7" applyFont="1" applyBorder="1" applyAlignment="1">
      <alignment horizontal="left" vertical="center"/>
    </xf>
    <xf numFmtId="0" fontId="23" fillId="0" borderId="1" xfId="0" applyFont="1" applyBorder="1" applyAlignment="1">
      <alignment vertical="center"/>
    </xf>
    <xf numFmtId="0" fontId="22" fillId="0" borderId="1" xfId="0" applyFont="1" applyBorder="1" applyAlignment="1">
      <alignment vertical="center"/>
    </xf>
    <xf numFmtId="0" fontId="22" fillId="5" borderId="1" xfId="0" applyFont="1" applyFill="1" applyBorder="1" applyAlignment="1">
      <alignment horizontal="center" vertical="center"/>
    </xf>
    <xf numFmtId="0" fontId="22" fillId="2" borderId="1" xfId="0" applyFont="1" applyFill="1" applyBorder="1" applyAlignment="1" applyProtection="1">
      <alignment vertical="center" wrapText="1"/>
      <protection locked="0"/>
    </xf>
    <xf numFmtId="0" fontId="23" fillId="5" borderId="0" xfId="0" applyFont="1" applyFill="1" applyAlignment="1">
      <alignment horizontal="center" vertical="center"/>
    </xf>
    <xf numFmtId="44" fontId="28" fillId="5" borderId="2" xfId="0" applyNumberFormat="1" applyFont="1" applyFill="1" applyBorder="1" applyAlignment="1">
      <alignment horizontal="center" vertical="center"/>
    </xf>
    <xf numFmtId="0" fontId="23" fillId="5" borderId="10" xfId="0" applyFont="1" applyFill="1" applyBorder="1" applyAlignment="1">
      <alignment vertical="center"/>
    </xf>
    <xf numFmtId="0" fontId="65" fillId="0" borderId="1" xfId="7" applyFont="1" applyBorder="1" applyAlignment="1">
      <alignment horizontal="center" vertical="center" wrapText="1"/>
    </xf>
    <xf numFmtId="49" fontId="65" fillId="2" borderId="1" xfId="7" applyNumberFormat="1" applyFont="1" applyFill="1" applyBorder="1" applyAlignment="1" applyProtection="1">
      <alignment horizontal="center" vertical="center" wrapText="1"/>
      <protection locked="0"/>
    </xf>
    <xf numFmtId="4" fontId="65" fillId="2" borderId="1" xfId="7" applyNumberFormat="1" applyFont="1" applyFill="1" applyBorder="1" applyAlignment="1" applyProtection="1">
      <alignment horizontal="center" vertical="center" wrapText="1"/>
      <protection locked="0"/>
    </xf>
    <xf numFmtId="0" fontId="65" fillId="2" borderId="1" xfId="7" applyFont="1" applyFill="1" applyBorder="1" applyAlignment="1" applyProtection="1">
      <alignment horizontal="center" vertical="center" wrapText="1"/>
      <protection locked="0"/>
    </xf>
    <xf numFmtId="0" fontId="23" fillId="2" borderId="1" xfId="7" applyFont="1" applyFill="1" applyBorder="1" applyAlignment="1" applyProtection="1">
      <alignment horizontal="center" vertical="center" wrapText="1"/>
      <protection locked="0"/>
    </xf>
    <xf numFmtId="0" fontId="25" fillId="0" borderId="1" xfId="0" applyFont="1" applyBorder="1" applyAlignment="1">
      <alignment vertical="center"/>
    </xf>
    <xf numFmtId="0" fontId="26" fillId="0" borderId="1" xfId="0" applyFont="1" applyBorder="1" applyAlignment="1">
      <alignment horizontal="center" vertical="center"/>
    </xf>
    <xf numFmtId="0" fontId="24" fillId="0" borderId="1" xfId="0" applyFont="1" applyBorder="1" applyAlignment="1">
      <alignment vertical="center"/>
    </xf>
    <xf numFmtId="164" fontId="23" fillId="0" borderId="1" xfId="0" applyNumberFormat="1" applyFont="1" applyBorder="1" applyAlignment="1">
      <alignment horizontal="center" vertical="center"/>
    </xf>
    <xf numFmtId="164" fontId="23" fillId="0" borderId="4" xfId="0" applyNumberFormat="1" applyFont="1" applyBorder="1" applyAlignment="1">
      <alignment horizontal="center" vertical="center"/>
    </xf>
    <xf numFmtId="49" fontId="23" fillId="2" borderId="1" xfId="7" applyNumberFormat="1" applyFont="1" applyFill="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69" fillId="0" borderId="0" xfId="0" applyFont="1"/>
    <xf numFmtId="0" fontId="38" fillId="2" borderId="1" xfId="0" applyFont="1" applyFill="1" applyBorder="1" applyAlignment="1">
      <alignment horizontal="center" vertical="center" wrapText="1"/>
    </xf>
    <xf numFmtId="44" fontId="38" fillId="2" borderId="1" xfId="79" applyFont="1" applyFill="1" applyBorder="1" applyAlignment="1">
      <alignment horizontal="center" vertical="center" wrapText="1"/>
    </xf>
    <xf numFmtId="0" fontId="68" fillId="0" borderId="1" xfId="0" applyFont="1" applyBorder="1" applyAlignment="1">
      <alignment horizontal="center" vertical="center"/>
    </xf>
    <xf numFmtId="0" fontId="22" fillId="5" borderId="4" xfId="7" applyFont="1" applyFill="1" applyBorder="1" applyAlignment="1">
      <alignment horizontal="center" vertical="center" wrapText="1"/>
    </xf>
    <xf numFmtId="0" fontId="22" fillId="5" borderId="4" xfId="7" applyFont="1" applyFill="1" applyBorder="1" applyAlignment="1">
      <alignment horizontal="left" vertical="center" wrapText="1"/>
    </xf>
    <xf numFmtId="0" fontId="66" fillId="5" borderId="1" xfId="7" applyFont="1" applyFill="1" applyBorder="1" applyAlignment="1">
      <alignment horizontal="center" vertical="center" wrapText="1"/>
    </xf>
    <xf numFmtId="0" fontId="25" fillId="0" borderId="1" xfId="0" applyFont="1" applyBorder="1" applyAlignment="1">
      <alignment horizontal="center" vertical="center" wrapText="1"/>
    </xf>
    <xf numFmtId="49" fontId="23" fillId="2" borderId="40" xfId="0" applyNumberFormat="1" applyFont="1" applyFill="1" applyBorder="1" applyAlignment="1" applyProtection="1">
      <alignment vertical="center" wrapText="1"/>
      <protection locked="0"/>
    </xf>
    <xf numFmtId="0" fontId="5" fillId="4" borderId="1" xfId="0" applyFont="1" applyFill="1" applyBorder="1" applyAlignment="1" applyProtection="1">
      <alignment horizontal="center" vertical="center" wrapText="1"/>
      <protection locked="0"/>
    </xf>
    <xf numFmtId="0" fontId="65" fillId="0" borderId="1" xfId="7" applyFont="1" applyBorder="1" applyAlignment="1" applyProtection="1">
      <alignment horizontal="center" vertical="center" wrapText="1"/>
      <protection locked="0"/>
    </xf>
    <xf numFmtId="0" fontId="25" fillId="2" borderId="1" xfId="0" applyFont="1" applyFill="1" applyBorder="1" applyAlignment="1">
      <alignment horizontal="center" vertical="center"/>
    </xf>
    <xf numFmtId="49" fontId="23" fillId="2" borderId="1" xfId="257" applyNumberFormat="1" applyFont="1" applyFill="1" applyBorder="1" applyAlignment="1" applyProtection="1">
      <alignment horizontal="left" vertical="center" wrapText="1"/>
      <protection locked="0"/>
    </xf>
    <xf numFmtId="4" fontId="23" fillId="2" borderId="1" xfId="7" applyNumberFormat="1" applyFont="1" applyFill="1" applyBorder="1" applyAlignment="1" applyProtection="1">
      <alignment horizontal="center" vertical="center" wrapText="1"/>
      <protection locked="0"/>
    </xf>
    <xf numFmtId="49" fontId="23" fillId="2" borderId="1" xfId="0" applyNumberFormat="1" applyFont="1" applyFill="1" applyBorder="1" applyAlignment="1" applyProtection="1">
      <alignment vertical="center" wrapText="1"/>
      <protection locked="0"/>
    </xf>
    <xf numFmtId="0" fontId="28" fillId="0" borderId="1" xfId="0" applyFont="1" applyBorder="1" applyAlignment="1">
      <alignment vertical="center"/>
    </xf>
    <xf numFmtId="0" fontId="22" fillId="0" borderId="4" xfId="7" applyFont="1" applyBorder="1" applyAlignment="1">
      <alignment horizontal="center" vertical="center"/>
    </xf>
    <xf numFmtId="0" fontId="25" fillId="0" borderId="4" xfId="0" applyFont="1" applyBorder="1" applyAlignment="1">
      <alignment vertical="center"/>
    </xf>
    <xf numFmtId="49" fontId="65" fillId="2" borderId="4" xfId="7" applyNumberFormat="1" applyFont="1" applyFill="1" applyBorder="1" applyAlignment="1" applyProtection="1">
      <alignment horizontal="center" vertical="center" wrapText="1"/>
      <protection locked="0"/>
    </xf>
    <xf numFmtId="49" fontId="73" fillId="2" borderId="1" xfId="8" applyNumberFormat="1" applyFont="1" applyFill="1" applyBorder="1" applyAlignment="1" applyProtection="1">
      <alignment horizontal="center" vertical="center" wrapText="1"/>
      <protection locked="0"/>
    </xf>
    <xf numFmtId="0" fontId="25" fillId="2" borderId="40" xfId="0" applyFont="1" applyFill="1" applyBorder="1" applyAlignment="1">
      <alignment vertical="center" wrapText="1"/>
    </xf>
    <xf numFmtId="0" fontId="25" fillId="2" borderId="40" xfId="0" applyFont="1" applyFill="1" applyBorder="1" applyAlignment="1">
      <alignment horizontal="left" vertical="center" wrapText="1"/>
    </xf>
    <xf numFmtId="49" fontId="23" fillId="2" borderId="4" xfId="0" applyNumberFormat="1" applyFont="1" applyFill="1" applyBorder="1" applyAlignment="1" applyProtection="1">
      <alignment horizontal="center" vertical="center" wrapText="1"/>
      <protection locked="0"/>
    </xf>
    <xf numFmtId="0" fontId="23" fillId="2" borderId="4" xfId="0" applyFont="1" applyFill="1" applyBorder="1" applyAlignment="1" applyProtection="1">
      <alignment horizontal="center" vertical="center" wrapText="1"/>
      <protection locked="0"/>
    </xf>
    <xf numFmtId="0" fontId="25" fillId="2" borderId="1" xfId="0" applyFont="1" applyFill="1" applyBorder="1" applyAlignment="1">
      <alignment horizontal="center" vertical="center" wrapText="1"/>
    </xf>
    <xf numFmtId="0" fontId="25" fillId="2" borderId="41" xfId="0" applyFont="1" applyFill="1" applyBorder="1" applyAlignment="1">
      <alignment horizontal="left" vertical="center" wrapText="1"/>
    </xf>
    <xf numFmtId="49" fontId="23" fillId="2" borderId="1" xfId="0" applyNumberFormat="1" applyFont="1" applyFill="1" applyBorder="1" applyAlignment="1">
      <alignment horizontal="center" vertical="center" wrapText="1"/>
    </xf>
    <xf numFmtId="49" fontId="23" fillId="2" borderId="40" xfId="0" applyNumberFormat="1" applyFont="1" applyFill="1" applyBorder="1" applyAlignment="1">
      <alignment horizontal="left" vertical="center" wrapText="1"/>
    </xf>
    <xf numFmtId="49" fontId="23" fillId="7" borderId="1" xfId="0" applyNumberFormat="1" applyFont="1" applyFill="1" applyBorder="1" applyAlignment="1" applyProtection="1">
      <alignment horizontal="center" vertical="center" wrapText="1"/>
      <protection locked="0"/>
    </xf>
    <xf numFmtId="3" fontId="23" fillId="2" borderId="1" xfId="0" applyNumberFormat="1" applyFont="1" applyFill="1" applyBorder="1" applyAlignment="1" applyProtection="1">
      <alignment horizontal="center" vertical="center" wrapText="1"/>
      <protection locked="0"/>
    </xf>
    <xf numFmtId="49" fontId="23" fillId="2" borderId="1" xfId="8" applyNumberFormat="1" applyFont="1" applyFill="1" applyBorder="1" applyAlignment="1" applyProtection="1">
      <alignment horizontal="center" vertical="center" wrapText="1"/>
      <protection locked="0"/>
    </xf>
    <xf numFmtId="49" fontId="74" fillId="40" borderId="47" xfId="16" applyNumberFormat="1" applyFont="1" applyFill="1" applyBorder="1" applyAlignment="1" applyProtection="1">
      <alignment horizontal="center" vertical="center" wrapText="1"/>
      <protection locked="0"/>
    </xf>
    <xf numFmtId="166" fontId="74" fillId="40" borderId="47" xfId="16" applyFont="1" applyFill="1" applyBorder="1" applyAlignment="1" applyProtection="1">
      <alignment horizontal="center" vertical="center" wrapText="1"/>
      <protection locked="0"/>
    </xf>
    <xf numFmtId="49" fontId="25" fillId="40" borderId="47" xfId="16" applyNumberFormat="1" applyFont="1" applyFill="1" applyBorder="1" applyAlignment="1" applyProtection="1">
      <alignment horizontal="center" vertical="center" wrapText="1"/>
      <protection locked="0"/>
    </xf>
    <xf numFmtId="166" fontId="25" fillId="40" borderId="47" xfId="16" applyFont="1" applyFill="1" applyBorder="1" applyAlignment="1" applyProtection="1">
      <alignment horizontal="center" vertical="center" wrapText="1"/>
      <protection locked="0"/>
    </xf>
    <xf numFmtId="0" fontId="23" fillId="2" borderId="40" xfId="0" applyFont="1" applyFill="1" applyBorder="1" applyAlignment="1" applyProtection="1">
      <alignment horizontal="left" vertical="center" wrapText="1"/>
      <protection locked="0"/>
    </xf>
    <xf numFmtId="49" fontId="22" fillId="2" borderId="21" xfId="0" applyNumberFormat="1" applyFont="1" applyFill="1" applyBorder="1" applyAlignment="1" applyProtection="1">
      <alignment vertical="center" wrapText="1"/>
      <protection locked="0"/>
    </xf>
    <xf numFmtId="49" fontId="23" fillId="2" borderId="21" xfId="0" applyNumberFormat="1" applyFont="1" applyFill="1" applyBorder="1" applyAlignment="1" applyProtection="1">
      <alignment horizontal="center" vertical="center" wrapText="1"/>
      <protection locked="0"/>
    </xf>
    <xf numFmtId="49" fontId="23" fillId="2" borderId="21" xfId="0" applyNumberFormat="1" applyFont="1" applyFill="1" applyBorder="1" applyAlignment="1">
      <alignment horizontal="center" vertical="center" wrapText="1"/>
    </xf>
    <xf numFmtId="0" fontId="25" fillId="2" borderId="21" xfId="0" applyFont="1" applyFill="1" applyBorder="1" applyAlignment="1">
      <alignment horizontal="center" vertical="center"/>
    </xf>
    <xf numFmtId="3" fontId="23" fillId="2" borderId="21" xfId="0" applyNumberFormat="1" applyFont="1" applyFill="1" applyBorder="1" applyAlignment="1" applyProtection="1">
      <alignment horizontal="center" vertical="center" wrapText="1"/>
      <protection locked="0"/>
    </xf>
    <xf numFmtId="0" fontId="25" fillId="2" borderId="49" xfId="0" applyFont="1" applyFill="1" applyBorder="1" applyAlignment="1">
      <alignment horizontal="left" vertical="center" wrapText="1"/>
    </xf>
    <xf numFmtId="0" fontId="23" fillId="6" borderId="4" xfId="0" applyFont="1" applyFill="1" applyBorder="1" applyAlignment="1">
      <alignment horizontal="center" vertical="center" wrapText="1"/>
    </xf>
    <xf numFmtId="0" fontId="71" fillId="0" borderId="4" xfId="0" applyFont="1" applyBorder="1" applyAlignment="1">
      <alignment horizontal="center" vertical="center" wrapText="1"/>
    </xf>
    <xf numFmtId="49" fontId="32" fillId="2" borderId="4" xfId="0" applyNumberFormat="1" applyFont="1" applyFill="1" applyBorder="1" applyAlignment="1" applyProtection="1">
      <alignment horizontal="center" vertical="center" wrapText="1"/>
      <protection locked="0"/>
    </xf>
    <xf numFmtId="0" fontId="23" fillId="6" borderId="1" xfId="0" applyFont="1" applyFill="1" applyBorder="1" applyAlignment="1">
      <alignment horizontal="center" vertical="center" wrapText="1"/>
    </xf>
    <xf numFmtId="49" fontId="38" fillId="2" borderId="1" xfId="0" applyNumberFormat="1" applyFont="1" applyFill="1" applyBorder="1" applyAlignment="1" applyProtection="1">
      <alignment horizontal="center" vertical="center" wrapText="1"/>
      <protection locked="0"/>
    </xf>
    <xf numFmtId="0" fontId="71" fillId="0" borderId="1" xfId="0" applyFont="1" applyBorder="1" applyAlignment="1">
      <alignment horizontal="center" vertical="center" wrapText="1"/>
    </xf>
    <xf numFmtId="164" fontId="32" fillId="2" borderId="1" xfId="2" applyNumberFormat="1" applyFont="1" applyFill="1" applyBorder="1" applyAlignment="1" applyProtection="1">
      <alignment horizontal="center" vertical="center"/>
      <protection locked="0"/>
    </xf>
    <xf numFmtId="49" fontId="32" fillId="2" borderId="1" xfId="0" applyNumberFormat="1" applyFont="1" applyFill="1" applyBorder="1" applyAlignment="1" applyProtection="1">
      <alignment horizontal="center" vertical="center" wrapText="1"/>
      <protection locked="0"/>
    </xf>
    <xf numFmtId="171" fontId="32" fillId="2" borderId="1" xfId="79" applyNumberFormat="1" applyFont="1" applyFill="1" applyBorder="1" applyAlignment="1" applyProtection="1">
      <alignment horizontal="center" vertical="center"/>
      <protection locked="0"/>
    </xf>
    <xf numFmtId="171" fontId="32" fillId="0" borderId="1" xfId="79" applyNumberFormat="1" applyFont="1" applyBorder="1" applyAlignment="1" applyProtection="1">
      <alignment horizontal="center" vertical="center"/>
      <protection locked="0"/>
    </xf>
    <xf numFmtId="0" fontId="32" fillId="0" borderId="1" xfId="0" applyFont="1" applyBorder="1" applyAlignment="1">
      <alignment horizontal="center" vertical="center" wrapText="1"/>
    </xf>
    <xf numFmtId="0" fontId="38" fillId="2" borderId="1" xfId="0" applyFont="1" applyFill="1" applyBorder="1" applyAlignment="1">
      <alignment horizontal="center" vertical="center"/>
    </xf>
    <xf numFmtId="0" fontId="63" fillId="2" borderId="1" xfId="0" applyFont="1" applyFill="1" applyBorder="1" applyAlignment="1">
      <alignment horizontal="center" vertical="center" wrapText="1"/>
    </xf>
    <xf numFmtId="0" fontId="23" fillId="0" borderId="6" xfId="0" applyFont="1" applyBorder="1" applyAlignment="1">
      <alignment horizontal="center" vertical="center"/>
    </xf>
    <xf numFmtId="49" fontId="68" fillId="0" borderId="1" xfId="0" applyNumberFormat="1" applyFont="1" applyBorder="1" applyAlignment="1" applyProtection="1">
      <alignment horizontal="center" vertical="center" wrapText="1"/>
      <protection locked="0"/>
    </xf>
    <xf numFmtId="14" fontId="68" fillId="0" borderId="1" xfId="0" applyNumberFormat="1" applyFont="1" applyBorder="1" applyAlignment="1" applyProtection="1">
      <alignment horizontal="center" vertical="center"/>
      <protection locked="0"/>
    </xf>
    <xf numFmtId="0" fontId="67" fillId="2" borderId="1" xfId="0" applyFont="1" applyFill="1" applyBorder="1" applyAlignment="1">
      <alignment horizontal="center" vertical="center" wrapText="1"/>
    </xf>
    <xf numFmtId="0" fontId="68" fillId="0" borderId="1" xfId="0" applyFont="1" applyBorder="1" applyAlignment="1">
      <alignment horizontal="center" vertical="center" wrapText="1"/>
    </xf>
    <xf numFmtId="49" fontId="68" fillId="2" borderId="1" xfId="0" applyNumberFormat="1" applyFont="1" applyFill="1" applyBorder="1" applyAlignment="1" applyProtection="1">
      <alignment horizontal="center" vertical="center" wrapText="1"/>
      <protection locked="0"/>
    </xf>
    <xf numFmtId="0" fontId="75" fillId="2" borderId="1" xfId="0" applyFont="1" applyFill="1" applyBorder="1" applyAlignment="1">
      <alignment vertical="center" wrapText="1"/>
    </xf>
    <xf numFmtId="0" fontId="32" fillId="2" borderId="1" xfId="0" applyFont="1" applyFill="1" applyBorder="1" applyAlignment="1">
      <alignment vertical="center"/>
    </xf>
    <xf numFmtId="0" fontId="32" fillId="2" borderId="1" xfId="0" applyFont="1" applyFill="1" applyBorder="1" applyAlignment="1">
      <alignment vertical="center" wrapText="1"/>
    </xf>
    <xf numFmtId="0" fontId="24" fillId="0" borderId="1" xfId="0" applyFont="1" applyBorder="1" applyAlignment="1">
      <alignment horizontal="center" vertical="center" wrapText="1"/>
    </xf>
    <xf numFmtId="49" fontId="4" fillId="2" borderId="1" xfId="0" applyNumberFormat="1" applyFont="1" applyFill="1" applyBorder="1" applyAlignment="1" applyProtection="1">
      <alignment horizontal="center" vertical="center" wrapText="1"/>
      <protection locked="0"/>
    </xf>
    <xf numFmtId="49" fontId="32" fillId="41" borderId="1" xfId="0" applyNumberFormat="1" applyFont="1" applyFill="1" applyBorder="1" applyAlignment="1" applyProtection="1">
      <alignment horizontal="center" vertical="center" wrapText="1"/>
      <protection locked="0"/>
    </xf>
    <xf numFmtId="0" fontId="4" fillId="6" borderId="0" xfId="0" applyFont="1" applyFill="1" applyAlignment="1">
      <alignment horizontal="center" vertical="center" wrapText="1"/>
    </xf>
    <xf numFmtId="49" fontId="77" fillId="0" borderId="0" xfId="0" applyNumberFormat="1" applyFont="1" applyAlignment="1" applyProtection="1">
      <alignment horizontal="center" vertical="center" wrapText="1"/>
      <protection locked="0"/>
    </xf>
    <xf numFmtId="49" fontId="4" fillId="0" borderId="0" xfId="0" applyNumberFormat="1"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3" fontId="4" fillId="0" borderId="0" xfId="0" applyNumberFormat="1" applyFont="1" applyAlignment="1" applyProtection="1">
      <alignment horizontal="center" vertical="center"/>
      <protection locked="0"/>
    </xf>
    <xf numFmtId="14" fontId="4" fillId="0" borderId="0" xfId="0" applyNumberFormat="1" applyFont="1" applyAlignment="1" applyProtection="1">
      <alignment horizontal="center" vertical="center"/>
      <protection locked="0"/>
    </xf>
    <xf numFmtId="49" fontId="4" fillId="0" borderId="0" xfId="0" applyNumberFormat="1" applyFont="1" applyAlignment="1" applyProtection="1">
      <alignment horizontal="center" vertical="center"/>
      <protection locked="0"/>
    </xf>
    <xf numFmtId="14" fontId="4" fillId="0" borderId="0" xfId="0" applyNumberFormat="1" applyFont="1" applyAlignment="1" applyProtection="1">
      <alignment horizontal="center" vertical="center" wrapText="1"/>
      <protection locked="0"/>
    </xf>
    <xf numFmtId="164" fontId="4" fillId="0" borderId="0" xfId="2" applyNumberFormat="1" applyFont="1" applyFill="1" applyBorder="1" applyAlignment="1" applyProtection="1">
      <alignment horizontal="center" vertical="center"/>
      <protection locked="0"/>
    </xf>
    <xf numFmtId="164" fontId="78" fillId="0" borderId="0" xfId="7" applyNumberFormat="1" applyFont="1" applyAlignment="1" applyProtection="1">
      <alignment horizontal="center" vertical="center" wrapText="1"/>
      <protection locked="0"/>
    </xf>
    <xf numFmtId="49" fontId="4" fillId="2" borderId="0" xfId="0" applyNumberFormat="1" applyFont="1" applyFill="1" applyAlignment="1" applyProtection="1">
      <alignment horizontal="center" vertical="center" wrapText="1"/>
      <protection locked="0"/>
    </xf>
    <xf numFmtId="0" fontId="4" fillId="0" borderId="0" xfId="5" applyFont="1" applyAlignment="1">
      <alignment horizontal="center" vertical="center" wrapText="1"/>
    </xf>
    <xf numFmtId="0" fontId="79" fillId="0" borderId="0" xfId="0" applyFont="1" applyAlignment="1">
      <alignment vertical="center" wrapText="1"/>
    </xf>
    <xf numFmtId="0" fontId="22" fillId="0" borderId="1" xfId="0" applyFont="1" applyBorder="1" applyAlignment="1">
      <alignment horizontal="left" vertical="center"/>
    </xf>
    <xf numFmtId="0" fontId="22" fillId="5" borderId="11" xfId="0" applyFont="1" applyFill="1" applyBorder="1" applyAlignment="1">
      <alignment vertical="center"/>
    </xf>
    <xf numFmtId="170" fontId="37" fillId="0" borderId="19" xfId="0" applyNumberFormat="1" applyFont="1" applyBorder="1" applyAlignment="1">
      <alignment horizontal="center" vertical="center"/>
    </xf>
    <xf numFmtId="0" fontId="37" fillId="0" borderId="19" xfId="0" applyFont="1" applyBorder="1" applyAlignment="1">
      <alignment horizontal="center" vertical="center"/>
    </xf>
    <xf numFmtId="170" fontId="3" fillId="0" borderId="19" xfId="0" applyNumberFormat="1" applyFont="1" applyBorder="1" applyAlignment="1">
      <alignment horizontal="center" vertical="center"/>
    </xf>
    <xf numFmtId="0" fontId="3" fillId="0" borderId="19" xfId="0" applyFont="1" applyBorder="1" applyAlignment="1">
      <alignment horizontal="center" vertical="center"/>
    </xf>
    <xf numFmtId="0" fontId="23" fillId="4" borderId="1" xfId="0" applyFont="1" applyFill="1" applyBorder="1" applyAlignment="1">
      <alignment horizontal="center" vertical="center"/>
    </xf>
    <xf numFmtId="0" fontId="73" fillId="2" borderId="1" xfId="81" applyFont="1" applyFill="1" applyBorder="1" applyAlignment="1">
      <alignment horizontal="center" vertical="center"/>
    </xf>
    <xf numFmtId="0" fontId="23" fillId="4" borderId="4" xfId="0" applyFont="1" applyFill="1" applyBorder="1" applyAlignment="1">
      <alignment horizontal="center" vertical="center"/>
    </xf>
    <xf numFmtId="0" fontId="23" fillId="4" borderId="8" xfId="0" applyFont="1" applyFill="1" applyBorder="1" applyAlignment="1">
      <alignment horizontal="center" vertical="center"/>
    </xf>
    <xf numFmtId="49" fontId="73" fillId="2" borderId="1" xfId="81" applyNumberFormat="1" applyFont="1" applyFill="1" applyBorder="1" applyAlignment="1">
      <alignment horizontal="center" vertical="center"/>
    </xf>
    <xf numFmtId="0" fontId="23" fillId="4" borderId="2" xfId="0" applyFont="1" applyFill="1" applyBorder="1" applyAlignment="1">
      <alignment horizontal="center" vertical="center"/>
    </xf>
    <xf numFmtId="0" fontId="25" fillId="4" borderId="1" xfId="0" applyFont="1" applyFill="1" applyBorder="1" applyAlignment="1">
      <alignment horizontal="center" vertical="center"/>
    </xf>
    <xf numFmtId="49" fontId="23" fillId="4" borderId="1" xfId="8" applyNumberFormat="1" applyFont="1" applyFill="1" applyBorder="1" applyAlignment="1" applyProtection="1">
      <alignment horizontal="center" vertical="center" wrapText="1"/>
      <protection locked="0"/>
    </xf>
    <xf numFmtId="0" fontId="23" fillId="4" borderId="3" xfId="0" applyFont="1" applyFill="1" applyBorder="1" applyAlignment="1">
      <alignment horizontal="center" vertical="center"/>
    </xf>
    <xf numFmtId="0" fontId="23" fillId="4" borderId="21" xfId="0" applyFont="1" applyFill="1" applyBorder="1" applyAlignment="1">
      <alignment horizontal="center" vertical="center"/>
    </xf>
    <xf numFmtId="14" fontId="68" fillId="0" borderId="1" xfId="0" applyNumberFormat="1" applyFont="1" applyBorder="1" applyAlignment="1" applyProtection="1">
      <alignment horizontal="center" vertical="center" wrapText="1"/>
      <protection locked="0"/>
    </xf>
    <xf numFmtId="0" fontId="32" fillId="2" borderId="1" xfId="7" applyFont="1" applyFill="1" applyBorder="1" applyAlignment="1" applyProtection="1">
      <alignment horizontal="center" vertical="center" wrapText="1"/>
      <protection locked="0"/>
    </xf>
    <xf numFmtId="0" fontId="22" fillId="2" borderId="1" xfId="7" applyFont="1" applyFill="1" applyBorder="1" applyAlignment="1">
      <alignment horizontal="center" vertical="center" wrapText="1"/>
    </xf>
    <xf numFmtId="0" fontId="6" fillId="2" borderId="1" xfId="380" applyFill="1" applyBorder="1" applyAlignment="1">
      <alignment horizontal="center" vertical="center"/>
    </xf>
    <xf numFmtId="0" fontId="24" fillId="0" borderId="1" xfId="0" applyFont="1" applyBorder="1" applyAlignment="1">
      <alignment horizontal="center" vertical="center"/>
    </xf>
    <xf numFmtId="0" fontId="6" fillId="2" borderId="21" xfId="380" applyFill="1" applyBorder="1" applyAlignment="1">
      <alignment horizontal="center" vertical="center"/>
    </xf>
    <xf numFmtId="0" fontId="26" fillId="42" borderId="1" xfId="0" applyFont="1" applyFill="1" applyBorder="1" applyAlignment="1">
      <alignment horizontal="center" vertical="center" wrapText="1"/>
    </xf>
    <xf numFmtId="164" fontId="23" fillId="0" borderId="0" xfId="0" applyNumberFormat="1" applyFont="1" applyAlignment="1">
      <alignment horizontal="center" vertical="center"/>
    </xf>
    <xf numFmtId="0" fontId="23" fillId="2" borderId="40" xfId="0" applyFont="1" applyFill="1" applyBorder="1" applyAlignment="1">
      <alignment horizontal="left" vertical="center" wrapText="1"/>
    </xf>
    <xf numFmtId="49" fontId="6" fillId="2" borderId="1" xfId="380" applyNumberFormat="1" applyFill="1" applyBorder="1" applyAlignment="1">
      <alignment horizontal="center" vertical="center"/>
    </xf>
    <xf numFmtId="0" fontId="23" fillId="2" borderId="1" xfId="0" applyFont="1" applyFill="1" applyBorder="1" applyAlignment="1">
      <alignment vertical="center" wrapText="1"/>
    </xf>
    <xf numFmtId="164" fontId="77" fillId="0" borderId="0" xfId="0" applyNumberFormat="1" applyFont="1" applyAlignment="1">
      <alignment vertical="center" wrapText="1"/>
    </xf>
    <xf numFmtId="0" fontId="25" fillId="2" borderId="1" xfId="0" applyFont="1" applyFill="1" applyBorder="1" applyAlignment="1">
      <alignment vertical="center"/>
    </xf>
    <xf numFmtId="0" fontId="23" fillId="2" borderId="40" xfId="0" applyFont="1" applyFill="1" applyBorder="1" applyAlignment="1">
      <alignment vertical="center" wrapText="1"/>
    </xf>
    <xf numFmtId="0" fontId="38" fillId="2" borderId="1" xfId="0" applyFont="1" applyFill="1" applyBorder="1" applyAlignment="1">
      <alignment vertical="center" wrapText="1"/>
    </xf>
    <xf numFmtId="14" fontId="81" fillId="0" borderId="0" xfId="0" applyNumberFormat="1" applyFont="1" applyAlignment="1">
      <alignment vertical="center"/>
    </xf>
    <xf numFmtId="0" fontId="38" fillId="0" borderId="1" xfId="0" applyFont="1" applyBorder="1" applyAlignment="1">
      <alignment horizontal="center" vertical="center"/>
    </xf>
    <xf numFmtId="49" fontId="38" fillId="0" borderId="1" xfId="0" applyNumberFormat="1" applyFont="1" applyBorder="1" applyAlignment="1" applyProtection="1">
      <alignment horizontal="center" vertical="center" wrapText="1"/>
      <protection locked="0"/>
    </xf>
    <xf numFmtId="164" fontId="68" fillId="2" borderId="1" xfId="2" applyNumberFormat="1" applyFont="1" applyFill="1" applyBorder="1" applyAlignment="1" applyProtection="1">
      <alignment horizontal="center" vertical="center"/>
      <protection locked="0"/>
    </xf>
    <xf numFmtId="49" fontId="68" fillId="0" borderId="6" xfId="0" applyNumberFormat="1" applyFont="1" applyBorder="1" applyAlignment="1" applyProtection="1">
      <alignment horizontal="center" vertical="center" wrapText="1"/>
      <protection locked="0"/>
    </xf>
    <xf numFmtId="49" fontId="68" fillId="0" borderId="6" xfId="0" applyNumberFormat="1" applyFont="1" applyBorder="1" applyAlignment="1" applyProtection="1">
      <alignment vertical="center" wrapText="1"/>
      <protection locked="0"/>
    </xf>
    <xf numFmtId="164" fontId="38" fillId="0" borderId="1" xfId="79" applyNumberFormat="1" applyFont="1" applyFill="1" applyBorder="1" applyAlignment="1">
      <alignment vertical="center" wrapText="1"/>
    </xf>
    <xf numFmtId="164" fontId="38" fillId="0" borderId="4" xfId="79" applyNumberFormat="1" applyFont="1" applyBorder="1" applyAlignment="1">
      <alignment vertical="center" wrapText="1"/>
    </xf>
    <xf numFmtId="164" fontId="38" fillId="0" borderId="1" xfId="79" applyNumberFormat="1" applyFont="1" applyBorder="1" applyAlignment="1">
      <alignment vertical="center" wrapText="1"/>
    </xf>
    <xf numFmtId="0" fontId="38" fillId="0" borderId="1" xfId="0" applyFont="1" applyBorder="1" applyAlignment="1">
      <alignment horizontal="right" vertical="center" wrapText="1"/>
    </xf>
    <xf numFmtId="170" fontId="68" fillId="2" borderId="1" xfId="2" applyNumberFormat="1" applyFont="1" applyFill="1" applyBorder="1" applyAlignment="1" applyProtection="1">
      <alignment horizontal="center" vertical="center"/>
      <protection locked="0"/>
    </xf>
    <xf numFmtId="164" fontId="22" fillId="2" borderId="1" xfId="7" applyNumberFormat="1" applyFont="1" applyFill="1" applyBorder="1" applyAlignment="1" applyProtection="1">
      <alignment horizontal="right" vertical="center" wrapText="1"/>
      <protection locked="0"/>
    </xf>
    <xf numFmtId="164" fontId="22" fillId="2" borderId="1" xfId="0" applyNumberFormat="1" applyFont="1" applyFill="1" applyBorder="1" applyAlignment="1" applyProtection="1">
      <alignment vertical="center" wrapText="1"/>
      <protection locked="0"/>
    </xf>
    <xf numFmtId="0" fontId="71" fillId="0" borderId="0" xfId="0" applyFont="1" applyAlignment="1">
      <alignment vertical="center"/>
    </xf>
    <xf numFmtId="0" fontId="37" fillId="0" borderId="18" xfId="0" applyFont="1" applyBorder="1" applyAlignment="1">
      <alignment vertical="center" wrapText="1"/>
    </xf>
    <xf numFmtId="0" fontId="25" fillId="0" borderId="4" xfId="0" applyFont="1" applyBorder="1" applyAlignment="1">
      <alignment horizontal="center" vertical="center" wrapText="1"/>
    </xf>
    <xf numFmtId="0" fontId="28" fillId="0" borderId="1" xfId="0" applyFont="1" applyBorder="1" applyAlignment="1">
      <alignment horizontal="center" vertical="center" wrapText="1"/>
    </xf>
    <xf numFmtId="0" fontId="28" fillId="5" borderId="1" xfId="0" applyFont="1" applyFill="1" applyBorder="1" applyAlignment="1">
      <alignment horizontal="center" vertical="center" wrapText="1"/>
    </xf>
    <xf numFmtId="49" fontId="28" fillId="5" borderId="1" xfId="0" applyNumberFormat="1" applyFont="1" applyFill="1" applyBorder="1" applyAlignment="1">
      <alignment horizontal="center" vertical="center" wrapText="1"/>
    </xf>
    <xf numFmtId="164" fontId="28" fillId="5" borderId="1" xfId="0" applyNumberFormat="1" applyFont="1" applyFill="1" applyBorder="1" applyAlignment="1">
      <alignment vertical="center" wrapText="1"/>
    </xf>
    <xf numFmtId="49" fontId="72" fillId="2" borderId="4" xfId="0" applyNumberFormat="1" applyFont="1" applyFill="1" applyBorder="1" applyAlignment="1" applyProtection="1">
      <alignment horizontal="center" vertical="center" wrapText="1"/>
      <protection locked="0"/>
    </xf>
    <xf numFmtId="49" fontId="68" fillId="0" borderId="4" xfId="0" applyNumberFormat="1" applyFont="1" applyBorder="1" applyAlignment="1" applyProtection="1">
      <alignment horizontal="center" vertical="center" wrapText="1"/>
      <protection locked="0"/>
    </xf>
    <xf numFmtId="49" fontId="68" fillId="0" borderId="1" xfId="0" applyNumberFormat="1" applyFont="1" applyBorder="1" applyAlignment="1" applyProtection="1">
      <alignment horizontal="center" vertical="center"/>
      <protection locked="0"/>
    </xf>
    <xf numFmtId="0" fontId="68" fillId="0" borderId="4" xfId="0" applyFont="1" applyBorder="1" applyAlignment="1" applyProtection="1">
      <alignment horizontal="center" vertical="center"/>
      <protection locked="0"/>
    </xf>
    <xf numFmtId="3" fontId="68" fillId="0" borderId="4" xfId="0" quotePrefix="1" applyNumberFormat="1" applyFont="1" applyBorder="1" applyAlignment="1" applyProtection="1">
      <alignment horizontal="center" vertical="center"/>
      <protection locked="0"/>
    </xf>
    <xf numFmtId="3" fontId="68" fillId="0" borderId="4" xfId="0" applyNumberFormat="1" applyFont="1" applyBorder="1" applyAlignment="1" applyProtection="1">
      <alignment horizontal="center" vertical="center"/>
      <protection locked="0"/>
    </xf>
    <xf numFmtId="14" fontId="68" fillId="0" borderId="4" xfId="0" applyNumberFormat="1" applyFont="1" applyBorder="1" applyAlignment="1" applyProtection="1">
      <alignment horizontal="center" vertical="center"/>
      <protection locked="0"/>
    </xf>
    <xf numFmtId="49" fontId="68" fillId="0" borderId="4" xfId="0" applyNumberFormat="1" applyFont="1" applyBorder="1" applyAlignment="1" applyProtection="1">
      <alignment horizontal="center" vertical="center"/>
      <protection locked="0"/>
    </xf>
    <xf numFmtId="14" fontId="68" fillId="2" borderId="1" xfId="0" applyNumberFormat="1" applyFont="1" applyFill="1" applyBorder="1" applyAlignment="1" applyProtection="1">
      <alignment horizontal="center" vertical="center"/>
      <protection locked="0"/>
    </xf>
    <xf numFmtId="0" fontId="68" fillId="2" borderId="1" xfId="0" applyFont="1" applyFill="1" applyBorder="1" applyAlignment="1" applyProtection="1">
      <alignment horizontal="center" vertical="center" wrapText="1"/>
      <protection locked="0"/>
    </xf>
    <xf numFmtId="49" fontId="38" fillId="5" borderId="4" xfId="0" applyNumberFormat="1" applyFont="1" applyFill="1" applyBorder="1" applyAlignment="1" applyProtection="1">
      <alignment horizontal="center" vertical="center" wrapText="1"/>
      <protection locked="0"/>
    </xf>
    <xf numFmtId="49" fontId="72" fillId="2" borderId="1" xfId="0" applyNumberFormat="1" applyFont="1" applyFill="1" applyBorder="1" applyAlignment="1" applyProtection="1">
      <alignment horizontal="center" vertical="center" wrapText="1"/>
      <protection locked="0"/>
    </xf>
    <xf numFmtId="0" fontId="68" fillId="0" borderId="1" xfId="0" applyFont="1" applyBorder="1" applyAlignment="1" applyProtection="1">
      <alignment horizontal="center" vertical="center"/>
      <protection locked="0"/>
    </xf>
    <xf numFmtId="3" fontId="68" fillId="0" borderId="1" xfId="0" quotePrefix="1" applyNumberFormat="1" applyFont="1" applyBorder="1" applyAlignment="1" applyProtection="1">
      <alignment horizontal="center" vertical="center"/>
      <protection locked="0"/>
    </xf>
    <xf numFmtId="3" fontId="68" fillId="0" borderId="1" xfId="0" applyNumberFormat="1" applyFont="1" applyBorder="1" applyAlignment="1" applyProtection="1">
      <alignment horizontal="center" vertical="center"/>
      <protection locked="0"/>
    </xf>
    <xf numFmtId="49" fontId="38" fillId="5" borderId="1" xfId="0" applyNumberFormat="1" applyFont="1" applyFill="1" applyBorder="1" applyAlignment="1" applyProtection="1">
      <alignment horizontal="center" vertical="center" wrapText="1"/>
      <protection locked="0"/>
    </xf>
    <xf numFmtId="0" fontId="68" fillId="0" borderId="1" xfId="0" quotePrefix="1" applyFont="1" applyBorder="1" applyAlignment="1" applyProtection="1">
      <alignment horizontal="center" vertical="center"/>
      <protection locked="0"/>
    </xf>
    <xf numFmtId="49" fontId="38" fillId="43" borderId="1" xfId="0" applyNumberFormat="1" applyFont="1" applyFill="1" applyBorder="1" applyAlignment="1" applyProtection="1">
      <alignment horizontal="center" vertical="center" wrapText="1"/>
      <protection locked="0"/>
    </xf>
    <xf numFmtId="14" fontId="68" fillId="2" borderId="1" xfId="0" applyNumberFormat="1" applyFont="1" applyFill="1" applyBorder="1" applyAlignment="1" applyProtection="1">
      <alignment horizontal="center" vertical="center" wrapText="1"/>
      <protection locked="0"/>
    </xf>
    <xf numFmtId="172" fontId="68" fillId="0" borderId="1" xfId="0" applyNumberFormat="1" applyFont="1" applyBorder="1" applyAlignment="1" applyProtection="1">
      <alignment horizontal="center" vertical="center" wrapText="1"/>
      <protection locked="0"/>
    </xf>
    <xf numFmtId="0" fontId="68" fillId="2" borderId="1" xfId="0" applyFont="1" applyFill="1" applyBorder="1" applyAlignment="1">
      <alignment horizontal="center" vertical="center" wrapText="1"/>
    </xf>
    <xf numFmtId="0" fontId="24" fillId="0" borderId="0" xfId="0" applyFont="1" applyAlignment="1">
      <alignment vertical="center" wrapText="1"/>
    </xf>
    <xf numFmtId="164" fontId="76" fillId="2" borderId="1" xfId="2" applyNumberFormat="1" applyFont="1" applyFill="1" applyBorder="1" applyAlignment="1" applyProtection="1">
      <alignment horizontal="center" vertical="center"/>
      <protection locked="0"/>
    </xf>
    <xf numFmtId="49" fontId="68" fillId="2" borderId="1" xfId="0" applyNumberFormat="1" applyFont="1" applyFill="1" applyBorder="1" applyAlignment="1" applyProtection="1">
      <alignment horizontal="center" vertical="center"/>
      <protection locked="0"/>
    </xf>
    <xf numFmtId="0" fontId="68" fillId="2" borderId="1" xfId="0" applyFont="1" applyFill="1" applyBorder="1" applyAlignment="1" applyProtection="1">
      <alignment horizontal="center" vertical="center"/>
      <protection locked="0"/>
    </xf>
    <xf numFmtId="0" fontId="24" fillId="2" borderId="1" xfId="0" applyFont="1" applyFill="1" applyBorder="1" applyAlignment="1">
      <alignment vertical="center" wrapText="1"/>
    </xf>
    <xf numFmtId="3" fontId="68" fillId="2" borderId="1" xfId="0" applyNumberFormat="1" applyFont="1" applyFill="1" applyBorder="1" applyAlignment="1" applyProtection="1">
      <alignment horizontal="center" vertical="center"/>
      <protection locked="0"/>
    </xf>
    <xf numFmtId="0" fontId="24" fillId="0" borderId="20" xfId="0" applyFont="1" applyBorder="1" applyAlignment="1">
      <alignment vertical="center"/>
    </xf>
    <xf numFmtId="3" fontId="68" fillId="2" borderId="1" xfId="0" applyNumberFormat="1" applyFont="1" applyFill="1" applyBorder="1" applyAlignment="1" applyProtection="1">
      <alignment horizontal="center" vertical="center" wrapText="1"/>
      <protection locked="0"/>
    </xf>
    <xf numFmtId="170" fontId="38" fillId="2" borderId="1" xfId="2" applyNumberFormat="1" applyFont="1" applyFill="1" applyBorder="1" applyAlignment="1" applyProtection="1">
      <alignment horizontal="center" vertical="center"/>
      <protection locked="0"/>
    </xf>
    <xf numFmtId="49" fontId="72" fillId="2" borderId="3" xfId="0" applyNumberFormat="1" applyFont="1" applyFill="1" applyBorder="1" applyAlignment="1" applyProtection="1">
      <alignment horizontal="center" vertical="center" wrapText="1"/>
      <protection locked="0"/>
    </xf>
    <xf numFmtId="3" fontId="82" fillId="0" borderId="1" xfId="0" applyNumberFormat="1" applyFont="1" applyBorder="1" applyAlignment="1" applyProtection="1">
      <alignment horizontal="center" vertical="center"/>
      <protection locked="0"/>
    </xf>
    <xf numFmtId="14" fontId="68" fillId="0" borderId="6" xfId="0" applyNumberFormat="1" applyFont="1" applyBorder="1" applyAlignment="1" applyProtection="1">
      <alignment horizontal="center" vertical="center"/>
      <protection locked="0"/>
    </xf>
    <xf numFmtId="49" fontId="68" fillId="2" borderId="6" xfId="0" applyNumberFormat="1" applyFont="1" applyFill="1" applyBorder="1" applyAlignment="1" applyProtection="1">
      <alignment horizontal="center" vertical="center" wrapText="1"/>
      <protection locked="0"/>
    </xf>
    <xf numFmtId="0" fontId="63" fillId="2" borderId="6" xfId="0" applyFont="1" applyFill="1" applyBorder="1" applyAlignment="1">
      <alignment horizontal="center" vertical="center" wrapText="1"/>
    </xf>
    <xf numFmtId="0" fontId="68" fillId="0" borderId="6" xfId="0" applyFont="1" applyBorder="1" applyAlignment="1" applyProtection="1">
      <alignment horizontal="center" vertical="center" wrapText="1"/>
      <protection locked="0"/>
    </xf>
    <xf numFmtId="3" fontId="68" fillId="0" borderId="6" xfId="0" applyNumberFormat="1" applyFont="1" applyBorder="1" applyAlignment="1" applyProtection="1">
      <alignment vertical="center"/>
      <protection locked="0"/>
    </xf>
    <xf numFmtId="0" fontId="24" fillId="0" borderId="0" xfId="0" applyFont="1" applyAlignment="1">
      <alignment horizontal="center" vertical="center" wrapText="1"/>
    </xf>
    <xf numFmtId="3" fontId="68" fillId="0" borderId="6" xfId="0" applyNumberFormat="1" applyFont="1" applyBorder="1" applyAlignment="1" applyProtection="1">
      <alignment horizontal="center" vertical="center"/>
      <protection locked="0"/>
    </xf>
    <xf numFmtId="0" fontId="68" fillId="0" borderId="6" xfId="0" applyFont="1" applyBorder="1" applyAlignment="1" applyProtection="1">
      <alignment horizontal="center" vertical="center"/>
      <protection locked="0"/>
    </xf>
    <xf numFmtId="172" fontId="68" fillId="0" borderId="6" xfId="0" applyNumberFormat="1" applyFont="1" applyBorder="1" applyAlignment="1" applyProtection="1">
      <alignment horizontal="center" vertical="center"/>
      <protection locked="0"/>
    </xf>
    <xf numFmtId="49" fontId="83" fillId="0" borderId="6" xfId="0" applyNumberFormat="1" applyFont="1" applyBorder="1" applyAlignment="1" applyProtection="1">
      <alignment horizontal="center" vertical="center"/>
      <protection locked="0"/>
    </xf>
    <xf numFmtId="172" fontId="68" fillId="0" borderId="1" xfId="0" applyNumberFormat="1" applyFont="1" applyBorder="1" applyAlignment="1" applyProtection="1">
      <alignment horizontal="center" vertical="center"/>
      <protection locked="0"/>
    </xf>
    <xf numFmtId="0" fontId="72" fillId="2" borderId="1" xfId="0" applyFont="1" applyFill="1" applyBorder="1" applyAlignment="1">
      <alignment horizontal="center" vertical="center"/>
    </xf>
    <xf numFmtId="0" fontId="68" fillId="2" borderId="1" xfId="0" applyFont="1" applyFill="1" applyBorder="1" applyAlignment="1">
      <alignment horizontal="center" vertical="center"/>
    </xf>
    <xf numFmtId="0" fontId="84"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68" fillId="0" borderId="1" xfId="0" applyFont="1" applyBorder="1" applyAlignment="1" applyProtection="1">
      <alignment horizontal="center" vertical="center" wrapText="1"/>
      <protection locked="0"/>
    </xf>
    <xf numFmtId="3" fontId="68" fillId="0" borderId="1" xfId="0" applyNumberFormat="1" applyFont="1" applyBorder="1" applyAlignment="1" applyProtection="1">
      <alignment horizontal="left" vertical="center"/>
      <protection locked="0"/>
    </xf>
    <xf numFmtId="49" fontId="32" fillId="2" borderId="3" xfId="0" applyNumberFormat="1" applyFont="1" applyFill="1" applyBorder="1" applyAlignment="1" applyProtection="1">
      <alignment horizontal="center" vertical="center" wrapText="1"/>
      <protection locked="0"/>
    </xf>
    <xf numFmtId="0" fontId="72" fillId="2" borderId="6" xfId="0" applyFont="1" applyFill="1" applyBorder="1" applyAlignment="1">
      <alignment horizontal="center" vertical="center"/>
    </xf>
    <xf numFmtId="0" fontId="68" fillId="0" borderId="6" xfId="0" applyFont="1" applyBorder="1" applyAlignment="1">
      <alignment horizontal="center" vertical="center"/>
    </xf>
    <xf numFmtId="14" fontId="68" fillId="0" borderId="1" xfId="0" applyNumberFormat="1" applyFont="1" applyBorder="1" applyAlignment="1">
      <alignment horizontal="center" vertical="center"/>
    </xf>
    <xf numFmtId="0" fontId="68" fillId="0" borderId="1" xfId="0" applyFont="1" applyBorder="1" applyAlignment="1">
      <alignment vertical="center"/>
    </xf>
    <xf numFmtId="3" fontId="68" fillId="0" borderId="1" xfId="0" applyNumberFormat="1" applyFont="1" applyBorder="1" applyAlignment="1" applyProtection="1">
      <alignment horizontal="center" vertical="center" wrapText="1"/>
      <protection locked="0"/>
    </xf>
    <xf numFmtId="0" fontId="71" fillId="2" borderId="1" xfId="0" applyFont="1" applyFill="1" applyBorder="1" applyAlignment="1">
      <alignment horizontal="center" vertical="center" wrapText="1"/>
    </xf>
    <xf numFmtId="3" fontId="68" fillId="2" borderId="1" xfId="0" quotePrefix="1" applyNumberFormat="1" applyFont="1" applyFill="1" applyBorder="1" applyAlignment="1" applyProtection="1">
      <alignment horizontal="center" vertical="center"/>
      <protection locked="0"/>
    </xf>
    <xf numFmtId="0" fontId="68" fillId="2" borderId="1" xfId="0" quotePrefix="1" applyFont="1" applyFill="1" applyBorder="1" applyAlignment="1" applyProtection="1">
      <alignment horizontal="center" vertical="center"/>
      <protection locked="0"/>
    </xf>
    <xf numFmtId="0" fontId="32" fillId="2" borderId="1" xfId="0" applyFont="1" applyFill="1" applyBorder="1" applyAlignment="1">
      <alignment horizontal="center" vertical="center" wrapText="1"/>
    </xf>
    <xf numFmtId="0" fontId="38" fillId="45" borderId="1" xfId="0" applyFont="1" applyFill="1" applyBorder="1" applyAlignment="1">
      <alignment horizontal="center" vertical="center"/>
    </xf>
    <xf numFmtId="0" fontId="24" fillId="0" borderId="0" xfId="0" applyFont="1" applyAlignment="1">
      <alignment horizontal="center" vertical="center"/>
    </xf>
    <xf numFmtId="0" fontId="68" fillId="0" borderId="0" xfId="0" applyFont="1" applyAlignment="1">
      <alignment horizontal="center" vertical="center" wrapText="1"/>
    </xf>
    <xf numFmtId="49" fontId="67" fillId="2" borderId="1" xfId="0" applyNumberFormat="1" applyFont="1" applyFill="1" applyBorder="1" applyAlignment="1" applyProtection="1">
      <alignment horizontal="center" vertical="center" wrapText="1"/>
      <protection locked="0"/>
    </xf>
    <xf numFmtId="49" fontId="38" fillId="45" borderId="1" xfId="0" applyNumberFormat="1" applyFont="1" applyFill="1" applyBorder="1" applyAlignment="1" applyProtection="1">
      <alignment horizontal="center" vertical="center" wrapText="1"/>
      <protection locked="0"/>
    </xf>
    <xf numFmtId="44" fontId="23" fillId="5" borderId="2" xfId="0" applyNumberFormat="1" applyFont="1" applyFill="1" applyBorder="1" applyAlignment="1">
      <alignment horizontal="center" vertical="center"/>
    </xf>
    <xf numFmtId="44" fontId="22" fillId="0" borderId="2" xfId="0" applyNumberFormat="1" applyFont="1" applyBorder="1" applyAlignment="1">
      <alignment vertical="center"/>
    </xf>
    <xf numFmtId="44" fontId="23" fillId="0" borderId="2" xfId="0" applyNumberFormat="1" applyFont="1" applyBorder="1" applyAlignment="1">
      <alignment vertical="center"/>
    </xf>
    <xf numFmtId="170" fontId="26" fillId="0" borderId="1" xfId="0" applyNumberFormat="1" applyFont="1" applyBorder="1" applyAlignment="1">
      <alignment vertical="center"/>
    </xf>
    <xf numFmtId="170" fontId="22" fillId="2" borderId="4" xfId="7" applyNumberFormat="1" applyFont="1" applyFill="1" applyBorder="1" applyAlignment="1" applyProtection="1">
      <alignment horizontal="right" vertical="center" wrapText="1"/>
      <protection locked="0"/>
    </xf>
    <xf numFmtId="170" fontId="66" fillId="2" borderId="1" xfId="7" applyNumberFormat="1" applyFont="1" applyFill="1" applyBorder="1" applyAlignment="1" applyProtection="1">
      <alignment horizontal="right" vertical="center" wrapText="1"/>
      <protection locked="0"/>
    </xf>
    <xf numFmtId="0" fontId="86" fillId="0" borderId="1" xfId="7" applyFont="1" applyBorder="1" applyAlignment="1">
      <alignment horizontal="center" vertical="center" wrapText="1"/>
    </xf>
    <xf numFmtId="49" fontId="65" fillId="2" borderId="1" xfId="165" applyNumberFormat="1" applyFont="1" applyFill="1" applyBorder="1" applyAlignment="1" applyProtection="1">
      <alignment horizontal="left" vertical="center" wrapText="1"/>
      <protection locked="0"/>
    </xf>
    <xf numFmtId="49" fontId="65" fillId="2" borderId="1" xfId="165" applyNumberFormat="1" applyFont="1" applyFill="1" applyBorder="1" applyAlignment="1" applyProtection="1">
      <alignment horizontal="center" vertical="center" wrapText="1"/>
      <protection locked="0"/>
    </xf>
    <xf numFmtId="4" fontId="65" fillId="2" borderId="1" xfId="165" applyNumberFormat="1" applyFont="1" applyFill="1" applyBorder="1" applyAlignment="1" applyProtection="1">
      <alignment horizontal="center" vertical="center" wrapText="1"/>
      <protection locked="0"/>
    </xf>
    <xf numFmtId="4" fontId="25" fillId="2" borderId="1" xfId="165" applyNumberFormat="1" applyFont="1" applyFill="1" applyBorder="1" applyAlignment="1" applyProtection="1">
      <alignment horizontal="center" vertical="center" wrapText="1"/>
      <protection locked="0"/>
    </xf>
    <xf numFmtId="0" fontId="65" fillId="2" borderId="1" xfId="165" applyFont="1" applyFill="1" applyBorder="1" applyAlignment="1" applyProtection="1">
      <alignment horizontal="center" vertical="center" wrapText="1"/>
      <protection locked="0"/>
    </xf>
    <xf numFmtId="0" fontId="22" fillId="5" borderId="1" xfId="7" applyFont="1" applyFill="1" applyBorder="1" applyAlignment="1">
      <alignment horizontal="center" vertical="center" wrapText="1"/>
    </xf>
    <xf numFmtId="49" fontId="22" fillId="5" borderId="1" xfId="7" applyNumberFormat="1" applyFont="1" applyFill="1" applyBorder="1" applyAlignment="1" applyProtection="1">
      <alignment horizontal="left" vertical="center" wrapText="1"/>
      <protection locked="0"/>
    </xf>
    <xf numFmtId="49" fontId="65" fillId="5" borderId="6" xfId="7" applyNumberFormat="1" applyFont="1" applyFill="1" applyBorder="1" applyAlignment="1" applyProtection="1">
      <alignment horizontal="center" vertical="center" wrapText="1"/>
      <protection locked="0"/>
    </xf>
    <xf numFmtId="49" fontId="65" fillId="2" borderId="4" xfId="165" applyNumberFormat="1" applyFont="1" applyFill="1" applyBorder="1" applyAlignment="1" applyProtection="1">
      <alignment horizontal="left" vertical="center" wrapText="1"/>
      <protection locked="0"/>
    </xf>
    <xf numFmtId="49" fontId="65" fillId="2" borderId="4" xfId="165" applyNumberFormat="1" applyFont="1" applyFill="1" applyBorder="1" applyAlignment="1" applyProtection="1">
      <alignment horizontal="center" vertical="center" wrapText="1"/>
      <protection locked="0"/>
    </xf>
    <xf numFmtId="0" fontId="22" fillId="5" borderId="1" xfId="7" applyFont="1" applyFill="1" applyBorder="1" applyAlignment="1">
      <alignment horizontal="left" vertical="center" wrapText="1"/>
    </xf>
    <xf numFmtId="49" fontId="65" fillId="5" borderId="1" xfId="7" applyNumberFormat="1" applyFont="1" applyFill="1" applyBorder="1" applyAlignment="1" applyProtection="1">
      <alignment horizontal="center" vertical="center" wrapText="1"/>
      <protection locked="0"/>
    </xf>
    <xf numFmtId="0" fontId="25" fillId="2" borderId="0" xfId="0" applyFont="1" applyFill="1" applyAlignment="1">
      <alignment vertical="center"/>
    </xf>
    <xf numFmtId="0" fontId="65" fillId="0" borderId="4" xfId="7" applyFont="1" applyBorder="1" applyAlignment="1">
      <alignment horizontal="center" vertical="center" wrapText="1"/>
    </xf>
    <xf numFmtId="164" fontId="66" fillId="2" borderId="1" xfId="7" applyNumberFormat="1" applyFont="1" applyFill="1" applyBorder="1" applyAlignment="1" applyProtection="1">
      <alignment horizontal="right" vertical="center" wrapText="1"/>
      <protection locked="0"/>
    </xf>
    <xf numFmtId="49" fontId="23" fillId="2" borderId="2" xfId="0" applyNumberFormat="1" applyFont="1" applyFill="1" applyBorder="1" applyAlignment="1" applyProtection="1">
      <alignment vertical="center" wrapText="1"/>
      <protection locked="0"/>
    </xf>
    <xf numFmtId="164" fontId="23" fillId="2" borderId="2" xfId="0" applyNumberFormat="1" applyFont="1" applyFill="1" applyBorder="1" applyAlignment="1" applyProtection="1">
      <alignment vertical="center" wrapText="1"/>
      <protection locked="0"/>
    </xf>
    <xf numFmtId="49" fontId="23" fillId="2" borderId="3" xfId="0" applyNumberFormat="1" applyFont="1" applyFill="1" applyBorder="1" applyAlignment="1" applyProtection="1">
      <alignment vertical="center" wrapText="1"/>
      <protection locked="0"/>
    </xf>
    <xf numFmtId="164" fontId="65" fillId="2" borderId="1" xfId="7" applyNumberFormat="1" applyFont="1" applyFill="1" applyBorder="1" applyAlignment="1" applyProtection="1">
      <alignment horizontal="center" vertical="center" wrapText="1"/>
      <protection locked="0"/>
    </xf>
    <xf numFmtId="0" fontId="22" fillId="4" borderId="1" xfId="7" applyFont="1" applyFill="1" applyBorder="1" applyAlignment="1">
      <alignment horizontal="center" vertical="center" wrapText="1"/>
    </xf>
    <xf numFmtId="0" fontId="22" fillId="4" borderId="4" xfId="7" applyFont="1" applyFill="1" applyBorder="1" applyAlignment="1">
      <alignment horizontal="center" vertical="center" wrapText="1"/>
    </xf>
    <xf numFmtId="0" fontId="26" fillId="2" borderId="1" xfId="0" applyFont="1" applyFill="1" applyBorder="1" applyAlignment="1">
      <alignment horizontal="center" vertical="center"/>
    </xf>
    <xf numFmtId="0" fontId="22" fillId="0" borderId="1" xfId="7" applyFont="1" applyBorder="1" applyAlignment="1">
      <alignment horizontal="center" vertical="center"/>
    </xf>
    <xf numFmtId="44" fontId="23" fillId="2" borderId="2" xfId="0" applyNumberFormat="1" applyFont="1" applyFill="1" applyBorder="1" applyAlignment="1">
      <alignment vertical="center"/>
    </xf>
    <xf numFmtId="164" fontId="22" fillId="2" borderId="2" xfId="0" applyNumberFormat="1" applyFont="1" applyFill="1" applyBorder="1" applyAlignment="1" applyProtection="1">
      <alignment vertical="center" wrapText="1"/>
      <protection locked="0"/>
    </xf>
    <xf numFmtId="0" fontId="5" fillId="0" borderId="1" xfId="0" applyFont="1" applyBorder="1" applyAlignment="1">
      <alignment vertical="center" wrapText="1"/>
    </xf>
    <xf numFmtId="0" fontId="61" fillId="0" borderId="1" xfId="0" applyFont="1" applyBorder="1" applyAlignment="1">
      <alignment horizontal="center" vertical="center" wrapText="1"/>
    </xf>
    <xf numFmtId="2" fontId="5" fillId="4" borderId="1" xfId="0" applyNumberFormat="1" applyFont="1" applyFill="1" applyBorder="1" applyAlignment="1" applyProtection="1">
      <alignment horizontal="center" vertical="center"/>
      <protection locked="0"/>
    </xf>
    <xf numFmtId="0" fontId="5" fillId="0" borderId="1" xfId="0" applyFont="1" applyBorder="1" applyAlignment="1">
      <alignment horizontal="right" vertical="center" wrapText="1"/>
    </xf>
    <xf numFmtId="0" fontId="4" fillId="0" borderId="1" xfId="0" applyFont="1" applyBorder="1"/>
    <xf numFmtId="0" fontId="5" fillId="0" borderId="1" xfId="0" applyFont="1" applyBorder="1" applyAlignment="1">
      <alignment vertical="center"/>
    </xf>
    <xf numFmtId="0" fontId="3" fillId="0" borderId="42" xfId="0" applyFont="1" applyBorder="1" applyAlignment="1">
      <alignment vertical="center" wrapText="1"/>
    </xf>
    <xf numFmtId="49" fontId="23" fillId="2" borderId="1" xfId="165" applyNumberFormat="1"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xf>
    <xf numFmtId="0" fontId="22" fillId="5" borderId="6" xfId="7" applyFont="1" applyFill="1" applyBorder="1" applyAlignment="1">
      <alignment horizontal="center" vertical="center" wrapText="1"/>
    </xf>
    <xf numFmtId="49" fontId="22" fillId="5" borderId="6" xfId="7" applyNumberFormat="1" applyFont="1" applyFill="1" applyBorder="1" applyAlignment="1" applyProtection="1">
      <alignment horizontal="left" vertical="center" wrapText="1"/>
      <protection locked="0"/>
    </xf>
    <xf numFmtId="49" fontId="65" fillId="2" borderId="1" xfId="7" applyNumberFormat="1" applyFont="1" applyFill="1" applyBorder="1" applyAlignment="1" applyProtection="1">
      <alignment horizontal="left" vertical="center" wrapText="1"/>
      <protection locked="0"/>
    </xf>
    <xf numFmtId="0" fontId="25" fillId="5" borderId="0" xfId="0" applyFont="1" applyFill="1" applyAlignment="1">
      <alignment vertical="center"/>
    </xf>
    <xf numFmtId="0" fontId="27" fillId="5" borderId="1" xfId="7" applyFont="1" applyFill="1" applyBorder="1" applyAlignment="1">
      <alignment horizontal="center" vertical="center" wrapText="1"/>
    </xf>
    <xf numFmtId="49" fontId="66" fillId="5" borderId="6" xfId="7" applyNumberFormat="1" applyFont="1" applyFill="1" applyBorder="1" applyAlignment="1" applyProtection="1">
      <alignment horizontal="right" vertical="center" wrapText="1"/>
      <protection locked="0"/>
    </xf>
    <xf numFmtId="164" fontId="22" fillId="2" borderId="1" xfId="0" applyNumberFormat="1" applyFont="1" applyFill="1" applyBorder="1" applyAlignment="1" applyProtection="1">
      <alignment horizontal="right" vertical="center" wrapText="1"/>
      <protection locked="0"/>
    </xf>
    <xf numFmtId="49" fontId="6" fillId="2" borderId="4" xfId="380" applyNumberFormat="1" applyFill="1" applyBorder="1" applyAlignment="1">
      <alignment horizontal="center" vertical="center"/>
    </xf>
    <xf numFmtId="0" fontId="80" fillId="2" borderId="1" xfId="7" applyFont="1" applyFill="1" applyBorder="1" applyAlignment="1" applyProtection="1">
      <alignment horizontal="center" vertical="center" wrapText="1"/>
      <protection locked="0"/>
    </xf>
    <xf numFmtId="0" fontId="25" fillId="0" borderId="1" xfId="0" applyFont="1" applyBorder="1" applyAlignment="1">
      <alignment horizontal="center" vertical="center"/>
    </xf>
    <xf numFmtId="0" fontId="86" fillId="0" borderId="6" xfId="7" applyFont="1" applyBorder="1" applyAlignment="1">
      <alignment horizontal="center" vertical="center" wrapText="1"/>
    </xf>
    <xf numFmtId="0" fontId="65" fillId="2" borderId="0" xfId="7" applyFont="1" applyFill="1" applyAlignment="1" applyProtection="1">
      <alignment horizontal="center" vertical="center" wrapText="1"/>
      <protection locked="0"/>
    </xf>
    <xf numFmtId="49" fontId="65" fillId="2" borderId="0" xfId="7" applyNumberFormat="1" applyFont="1" applyFill="1" applyAlignment="1" applyProtection="1">
      <alignment horizontal="center" vertical="center" wrapText="1"/>
      <protection locked="0"/>
    </xf>
    <xf numFmtId="164" fontId="65" fillId="2" borderId="0" xfId="7" applyNumberFormat="1" applyFont="1" applyFill="1" applyAlignment="1" applyProtection="1">
      <alignment horizontal="center" vertical="center" wrapText="1"/>
      <protection locked="0"/>
    </xf>
    <xf numFmtId="0" fontId="80" fillId="2" borderId="0" xfId="7" applyFont="1" applyFill="1" applyAlignment="1" applyProtection="1">
      <alignment horizontal="center" vertical="center" wrapText="1"/>
      <protection locked="0"/>
    </xf>
    <xf numFmtId="0" fontId="23" fillId="2" borderId="0" xfId="7" applyFont="1" applyFill="1" applyAlignment="1" applyProtection="1">
      <alignment horizontal="center" vertical="center" wrapText="1"/>
      <protection locked="0"/>
    </xf>
    <xf numFmtId="0" fontId="25" fillId="2" borderId="0" xfId="0" applyFont="1" applyFill="1" applyAlignment="1">
      <alignment horizontal="center" vertical="center"/>
    </xf>
    <xf numFmtId="49" fontId="65" fillId="0" borderId="2" xfId="7" applyNumberFormat="1" applyFont="1" applyBorder="1" applyAlignment="1" applyProtection="1">
      <alignment horizontal="center" vertical="center" wrapText="1"/>
      <protection locked="0"/>
    </xf>
    <xf numFmtId="0" fontId="23" fillId="2" borderId="0" xfId="0" applyFont="1" applyFill="1" applyAlignment="1">
      <alignment vertical="center"/>
    </xf>
    <xf numFmtId="164" fontId="23" fillId="2" borderId="1" xfId="0" applyNumberFormat="1" applyFont="1" applyFill="1" applyBorder="1" applyAlignment="1" applyProtection="1">
      <alignment vertical="center" wrapText="1"/>
      <protection locked="0"/>
    </xf>
    <xf numFmtId="49" fontId="25" fillId="2" borderId="1" xfId="7" applyNumberFormat="1" applyFont="1" applyFill="1" applyBorder="1" applyAlignment="1" applyProtection="1">
      <alignment horizontal="left" vertical="center" wrapText="1"/>
      <protection locked="0"/>
    </xf>
    <xf numFmtId="49" fontId="23" fillId="2" borderId="1" xfId="7" applyNumberFormat="1" applyFont="1" applyFill="1" applyBorder="1" applyAlignment="1" applyProtection="1">
      <alignment horizontal="left" vertical="center" wrapText="1"/>
      <protection locked="0"/>
    </xf>
    <xf numFmtId="4" fontId="28" fillId="2" borderId="1" xfId="7" applyNumberFormat="1" applyFont="1" applyFill="1" applyBorder="1" applyAlignment="1" applyProtection="1">
      <alignment horizontal="center" vertical="center" wrapText="1"/>
      <protection locked="0"/>
    </xf>
    <xf numFmtId="0" fontId="24" fillId="0" borderId="0" xfId="0" applyFont="1" applyAlignment="1">
      <alignment vertical="center"/>
    </xf>
    <xf numFmtId="49" fontId="25" fillId="2" borderId="1" xfId="7" applyNumberFormat="1" applyFont="1" applyFill="1" applyBorder="1" applyAlignment="1" applyProtection="1">
      <alignment horizontal="center" vertical="center" wrapText="1"/>
      <protection locked="0"/>
    </xf>
    <xf numFmtId="0" fontId="3" fillId="0" borderId="1" xfId="0" applyFont="1" applyBorder="1" applyAlignment="1">
      <alignment vertical="center"/>
    </xf>
    <xf numFmtId="0" fontId="3" fillId="0" borderId="1" xfId="0" applyFont="1" applyBorder="1" applyAlignment="1">
      <alignment horizontal="center" vertical="center"/>
    </xf>
    <xf numFmtId="164" fontId="66" fillId="2" borderId="1" xfId="165" applyNumberFormat="1" applyFont="1" applyFill="1" applyBorder="1" applyAlignment="1" applyProtection="1">
      <alignment horizontal="right" vertical="center" wrapText="1"/>
      <protection locked="0"/>
    </xf>
    <xf numFmtId="49" fontId="65" fillId="46" borderId="1" xfId="165" applyNumberFormat="1" applyFont="1" applyFill="1" applyBorder="1" applyAlignment="1" applyProtection="1">
      <alignment horizontal="left" vertical="center" wrapText="1"/>
      <protection locked="0"/>
    </xf>
    <xf numFmtId="0" fontId="25" fillId="0" borderId="0" xfId="0" applyFont="1" applyAlignment="1">
      <alignment horizontal="center" vertical="center"/>
    </xf>
    <xf numFmtId="0" fontId="23" fillId="2" borderId="1" xfId="0" applyFont="1" applyFill="1" applyBorder="1" applyAlignment="1">
      <alignment horizontal="center" vertical="center" wrapText="1"/>
    </xf>
    <xf numFmtId="49" fontId="74" fillId="2" borderId="1" xfId="7" applyNumberFormat="1" applyFont="1" applyFill="1" applyBorder="1" applyAlignment="1" applyProtection="1">
      <alignment horizontal="center" vertical="center" wrapText="1"/>
      <protection locked="0"/>
    </xf>
    <xf numFmtId="0" fontId="26" fillId="0" borderId="1" xfId="0" applyFont="1" applyBorder="1" applyAlignment="1">
      <alignment vertical="center"/>
    </xf>
    <xf numFmtId="0" fontId="23" fillId="2" borderId="1" xfId="7" applyFont="1" applyFill="1" applyBorder="1" applyAlignment="1">
      <alignment horizontal="left" vertical="center"/>
    </xf>
    <xf numFmtId="0" fontId="22" fillId="2" borderId="1" xfId="0" applyFont="1" applyFill="1" applyBorder="1" applyAlignment="1">
      <alignment vertical="center"/>
    </xf>
    <xf numFmtId="44" fontId="22" fillId="2" borderId="2" xfId="0" applyNumberFormat="1" applyFont="1" applyFill="1" applyBorder="1" applyAlignment="1">
      <alignment vertical="center"/>
    </xf>
    <xf numFmtId="49" fontId="66" fillId="5" borderId="1" xfId="7" applyNumberFormat="1" applyFont="1" applyFill="1" applyBorder="1" applyAlignment="1" applyProtection="1">
      <alignment horizontal="right" vertical="center" wrapText="1"/>
      <protection locked="0"/>
    </xf>
    <xf numFmtId="4" fontId="23" fillId="0" borderId="1" xfId="0" applyNumberFormat="1" applyFont="1" applyBorder="1" applyAlignment="1">
      <alignment horizontal="center" vertical="top" wrapText="1"/>
    </xf>
    <xf numFmtId="4" fontId="22" fillId="0" borderId="1" xfId="0" applyNumberFormat="1" applyFont="1" applyBorder="1" applyAlignment="1">
      <alignment horizontal="center" vertical="top" wrapText="1"/>
    </xf>
    <xf numFmtId="170" fontId="22" fillId="2" borderId="1" xfId="0" applyNumberFormat="1" applyFont="1" applyFill="1" applyBorder="1" applyAlignment="1">
      <alignment vertical="center"/>
    </xf>
    <xf numFmtId="0" fontId="23" fillId="2" borderId="1" xfId="7" applyFont="1" applyFill="1" applyBorder="1" applyAlignment="1">
      <alignment horizontal="center" vertical="center" wrapText="1"/>
    </xf>
    <xf numFmtId="4" fontId="22" fillId="0" borderId="1" xfId="0" applyNumberFormat="1" applyFont="1" applyBorder="1" applyAlignment="1">
      <alignment horizontal="right" vertical="center"/>
    </xf>
    <xf numFmtId="4" fontId="23" fillId="0" borderId="1" xfId="0" applyNumberFormat="1" applyFont="1" applyBorder="1" applyAlignment="1">
      <alignment horizontal="right" vertical="center"/>
    </xf>
    <xf numFmtId="170" fontId="22" fillId="2" borderId="1" xfId="0" applyNumberFormat="1" applyFont="1" applyFill="1" applyBorder="1" applyAlignment="1">
      <alignment horizontal="right" vertical="center" wrapText="1"/>
    </xf>
    <xf numFmtId="0" fontId="85" fillId="5" borderId="4" xfId="7" applyFont="1" applyFill="1" applyBorder="1" applyAlignment="1">
      <alignment horizontal="center" vertical="center" wrapText="1"/>
    </xf>
    <xf numFmtId="0" fontId="85" fillId="5" borderId="1" xfId="7" applyFont="1" applyFill="1" applyBorder="1" applyAlignment="1">
      <alignment horizontal="center" vertical="center" wrapText="1"/>
    </xf>
    <xf numFmtId="0" fontId="87" fillId="5" borderId="1" xfId="7" applyFont="1" applyFill="1" applyBorder="1" applyAlignment="1">
      <alignment horizontal="center" vertical="center" wrapText="1"/>
    </xf>
    <xf numFmtId="49" fontId="22" fillId="0" borderId="1" xfId="0" applyNumberFormat="1" applyFont="1" applyBorder="1" applyAlignment="1" applyProtection="1">
      <alignment vertical="center" wrapText="1"/>
      <protection locked="0"/>
    </xf>
    <xf numFmtId="0" fontId="88" fillId="0" borderId="0" xfId="0" applyFont="1" applyAlignment="1">
      <alignment horizontal="left" wrapText="1"/>
    </xf>
    <xf numFmtId="0" fontId="23" fillId="0" borderId="6" xfId="7" applyFont="1" applyBorder="1" applyAlignment="1">
      <alignment horizontal="center" vertical="center"/>
    </xf>
    <xf numFmtId="164" fontId="26" fillId="2" borderId="6" xfId="0" applyNumberFormat="1" applyFont="1" applyFill="1" applyBorder="1" applyAlignment="1">
      <alignment horizontal="right" vertical="center"/>
    </xf>
    <xf numFmtId="164" fontId="25" fillId="0" borderId="6" xfId="0" applyNumberFormat="1" applyFont="1" applyBorder="1" applyAlignment="1">
      <alignment horizontal="center" vertical="center"/>
    </xf>
    <xf numFmtId="0" fontId="25" fillId="0" borderId="1" xfId="0" applyFont="1" applyBorder="1" applyAlignment="1">
      <alignment wrapText="1"/>
    </xf>
    <xf numFmtId="0" fontId="25" fillId="0" borderId="0" xfId="0" applyFont="1" applyAlignment="1">
      <alignment wrapText="1"/>
    </xf>
    <xf numFmtId="0" fontId="22" fillId="2" borderId="0" xfId="0" applyFont="1" applyFill="1" applyAlignment="1">
      <alignment vertical="center" wrapText="1"/>
    </xf>
    <xf numFmtId="49" fontId="23" fillId="2" borderId="0" xfId="0" applyNumberFormat="1" applyFont="1" applyFill="1" applyAlignment="1" applyProtection="1">
      <alignment vertical="center" wrapText="1"/>
      <protection locked="0"/>
    </xf>
    <xf numFmtId="170" fontId="66" fillId="2" borderId="0" xfId="7" applyNumberFormat="1" applyFont="1" applyFill="1" applyAlignment="1" applyProtection="1">
      <alignment horizontal="right" vertical="center" wrapText="1"/>
      <protection locked="0"/>
    </xf>
    <xf numFmtId="49" fontId="89" fillId="2" borderId="1" xfId="380" applyNumberFormat="1" applyFont="1" applyFill="1" applyBorder="1" applyAlignment="1">
      <alignment horizontal="center" vertical="center" wrapText="1"/>
    </xf>
    <xf numFmtId="0" fontId="22" fillId="2" borderId="6" xfId="0" applyFont="1" applyFill="1" applyBorder="1" applyAlignment="1">
      <alignment vertical="center" wrapText="1"/>
    </xf>
    <xf numFmtId="49" fontId="23" fillId="2" borderId="6" xfId="0" applyNumberFormat="1" applyFont="1" applyFill="1" applyBorder="1" applyAlignment="1" applyProtection="1">
      <alignment vertical="center" wrapText="1"/>
      <protection locked="0"/>
    </xf>
    <xf numFmtId="49" fontId="90" fillId="2" borderId="1" xfId="7" applyNumberFormat="1" applyFont="1" applyFill="1" applyBorder="1" applyAlignment="1" applyProtection="1">
      <alignment horizontal="center" vertical="center" wrapText="1"/>
      <protection locked="0"/>
    </xf>
    <xf numFmtId="164" fontId="90" fillId="2" borderId="1" xfId="7" applyNumberFormat="1" applyFont="1" applyFill="1" applyBorder="1" applyAlignment="1" applyProtection="1">
      <alignment horizontal="center" vertical="center" wrapText="1"/>
      <protection locked="0"/>
    </xf>
    <xf numFmtId="0" fontId="90" fillId="2" borderId="1" xfId="7" applyFont="1" applyFill="1" applyBorder="1" applyAlignment="1" applyProtection="1">
      <alignment horizontal="center" vertical="center" wrapText="1"/>
      <protection locked="0"/>
    </xf>
    <xf numFmtId="0" fontId="71" fillId="2" borderId="1" xfId="0" applyFont="1" applyFill="1" applyBorder="1" applyAlignment="1">
      <alignment horizontal="center" vertical="center"/>
    </xf>
    <xf numFmtId="4" fontId="86" fillId="2" borderId="1" xfId="7" applyNumberFormat="1" applyFont="1" applyFill="1" applyBorder="1" applyAlignment="1" applyProtection="1">
      <alignment horizontal="center" vertical="center" wrapText="1"/>
      <protection locked="0"/>
    </xf>
    <xf numFmtId="49" fontId="91" fillId="2" borderId="1" xfId="7" applyNumberFormat="1" applyFont="1" applyFill="1" applyBorder="1" applyAlignment="1" applyProtection="1">
      <alignment horizontal="center" vertical="center" wrapText="1"/>
      <protection locked="0"/>
    </xf>
    <xf numFmtId="0" fontId="86" fillId="2" borderId="1" xfId="7" applyFont="1" applyFill="1" applyBorder="1" applyAlignment="1" applyProtection="1">
      <alignment horizontal="center" vertical="center" wrapText="1"/>
      <protection locked="0"/>
    </xf>
    <xf numFmtId="0" fontId="91" fillId="2" borderId="1" xfId="7" applyFont="1" applyFill="1" applyBorder="1" applyAlignment="1" applyProtection="1">
      <alignment horizontal="center" vertical="center" wrapText="1"/>
      <protection locked="0"/>
    </xf>
    <xf numFmtId="164" fontId="91" fillId="2" borderId="1" xfId="7"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xf>
    <xf numFmtId="8" fontId="22" fillId="2" borderId="1" xfId="0" applyNumberFormat="1" applyFont="1" applyFill="1" applyBorder="1" applyAlignment="1">
      <alignment vertical="center"/>
    </xf>
    <xf numFmtId="164" fontId="25" fillId="0" borderId="1" xfId="0" applyNumberFormat="1" applyFont="1" applyBorder="1" applyAlignment="1">
      <alignment horizontal="center" vertical="center"/>
    </xf>
    <xf numFmtId="0" fontId="28" fillId="0" borderId="0" xfId="0" applyFont="1" applyAlignment="1">
      <alignment vertical="center"/>
    </xf>
    <xf numFmtId="0" fontId="23" fillId="0" borderId="1" xfId="7" applyFont="1" applyBorder="1" applyAlignment="1">
      <alignment horizontal="center" vertical="center"/>
    </xf>
    <xf numFmtId="0" fontId="25" fillId="0" borderId="1" xfId="7" applyFont="1" applyBorder="1" applyAlignment="1">
      <alignment horizontal="left" vertical="center"/>
    </xf>
    <xf numFmtId="44" fontId="26" fillId="0" borderId="2" xfId="0" applyNumberFormat="1" applyFont="1" applyBorder="1" applyAlignment="1">
      <alignment vertical="center"/>
    </xf>
    <xf numFmtId="0" fontId="82" fillId="2" borderId="1" xfId="0" applyFont="1" applyFill="1" applyBorder="1" applyAlignment="1">
      <alignment vertical="center"/>
    </xf>
    <xf numFmtId="170" fontId="22" fillId="2" borderId="1" xfId="7" applyNumberFormat="1" applyFont="1" applyFill="1" applyBorder="1" applyAlignment="1" applyProtection="1">
      <alignment horizontal="right" vertical="center" wrapText="1"/>
      <protection locked="0"/>
    </xf>
    <xf numFmtId="0" fontId="93" fillId="0" borderId="0" xfId="0" applyFont="1" applyAlignment="1">
      <alignment vertical="center"/>
    </xf>
    <xf numFmtId="49" fontId="66" fillId="5" borderId="1" xfId="7" applyNumberFormat="1" applyFont="1" applyFill="1" applyBorder="1" applyAlignment="1" applyProtection="1">
      <alignment horizontal="left" vertical="center" wrapText="1"/>
      <protection locked="0"/>
    </xf>
    <xf numFmtId="0" fontId="65" fillId="5" borderId="1" xfId="7" applyFont="1" applyFill="1" applyBorder="1" applyAlignment="1" applyProtection="1">
      <alignment horizontal="center" vertical="center" wrapText="1"/>
      <protection locked="0"/>
    </xf>
    <xf numFmtId="0" fontId="25" fillId="5" borderId="1" xfId="0" applyFont="1" applyFill="1" applyBorder="1" applyAlignment="1">
      <alignment vertical="center"/>
    </xf>
    <xf numFmtId="49" fontId="23" fillId="5" borderId="6" xfId="7" applyNumberFormat="1" applyFont="1" applyFill="1" applyBorder="1" applyAlignment="1" applyProtection="1">
      <alignment horizontal="center" vertical="center" wrapText="1"/>
      <protection locked="0"/>
    </xf>
    <xf numFmtId="0" fontId="23" fillId="5" borderId="6" xfId="7" applyFont="1" applyFill="1" applyBorder="1" applyAlignment="1" applyProtection="1">
      <alignment horizontal="center" vertical="center" wrapText="1"/>
      <protection locked="0"/>
    </xf>
    <xf numFmtId="0" fontId="65" fillId="0" borderId="1" xfId="7" applyFont="1" applyBorder="1" applyAlignment="1">
      <alignment horizontal="left" vertical="center" wrapText="1"/>
    </xf>
    <xf numFmtId="170" fontId="23" fillId="2" borderId="1" xfId="0" applyNumberFormat="1" applyFont="1" applyFill="1" applyBorder="1" applyAlignment="1">
      <alignment horizontal="right" vertical="center" wrapText="1"/>
    </xf>
    <xf numFmtId="0" fontId="6" fillId="2" borderId="1" xfId="380" applyFill="1" applyBorder="1" applyAlignment="1">
      <alignment horizontal="center" vertical="center" wrapText="1"/>
    </xf>
    <xf numFmtId="49" fontId="66" fillId="5" borderId="1" xfId="7" applyNumberFormat="1" applyFont="1" applyFill="1" applyBorder="1" applyAlignment="1" applyProtection="1">
      <alignment horizontal="center" vertical="center" wrapText="1"/>
      <protection locked="0"/>
    </xf>
    <xf numFmtId="0" fontId="67" fillId="2" borderId="1" xfId="0" applyFont="1" applyFill="1" applyBorder="1" applyAlignment="1">
      <alignment horizontal="center" vertical="center"/>
    </xf>
    <xf numFmtId="3" fontId="24" fillId="0" borderId="1" xfId="0" applyNumberFormat="1" applyFont="1" applyBorder="1" applyAlignment="1" applyProtection="1">
      <alignment horizontal="center" vertical="center"/>
      <protection locked="0"/>
    </xf>
    <xf numFmtId="0" fontId="26" fillId="4" borderId="1" xfId="7" applyFont="1" applyFill="1" applyBorder="1" applyAlignment="1">
      <alignment horizontal="center" vertical="center" wrapText="1"/>
    </xf>
    <xf numFmtId="0" fontId="26" fillId="4" borderId="4" xfId="7" applyFont="1" applyFill="1" applyBorder="1" applyAlignment="1">
      <alignment horizontal="center" vertical="center" wrapText="1"/>
    </xf>
    <xf numFmtId="164" fontId="23" fillId="2" borderId="1" xfId="0" applyNumberFormat="1" applyFont="1" applyFill="1" applyBorder="1" applyAlignment="1">
      <alignment horizontal="center" vertical="center"/>
    </xf>
    <xf numFmtId="0" fontId="65" fillId="0" borderId="1" xfId="165" applyFont="1" applyBorder="1" applyAlignment="1">
      <alignment horizontal="center" vertical="center" wrapText="1"/>
    </xf>
    <xf numFmtId="164" fontId="65" fillId="2" borderId="1" xfId="165" applyNumberFormat="1" applyFont="1" applyFill="1" applyBorder="1" applyAlignment="1" applyProtection="1">
      <alignment horizontal="center" vertical="center" wrapText="1"/>
      <protection locked="0"/>
    </xf>
    <xf numFmtId="0" fontId="23" fillId="2" borderId="1" xfId="165" applyFont="1" applyFill="1" applyBorder="1" applyAlignment="1" applyProtection="1">
      <alignment horizontal="center" vertical="center" wrapText="1"/>
      <protection locked="0"/>
    </xf>
    <xf numFmtId="0" fontId="25" fillId="0" borderId="6" xfId="0" applyFont="1" applyBorder="1" applyAlignment="1">
      <alignment vertical="center"/>
    </xf>
    <xf numFmtId="0" fontId="23" fillId="0" borderId="6" xfId="0" applyFont="1" applyBorder="1" applyAlignment="1">
      <alignment horizontal="center" vertical="center" wrapText="1"/>
    </xf>
    <xf numFmtId="44" fontId="22" fillId="0" borderId="12" xfId="0" applyNumberFormat="1" applyFont="1" applyBorder="1" applyAlignment="1">
      <alignment vertical="center"/>
    </xf>
    <xf numFmtId="49" fontId="23" fillId="2" borderId="1" xfId="165" applyNumberFormat="1" applyFont="1" applyFill="1" applyBorder="1" applyAlignment="1" applyProtection="1">
      <alignment horizontal="left" vertical="center" wrapText="1"/>
      <protection locked="0"/>
    </xf>
    <xf numFmtId="170" fontId="22" fillId="2" borderId="1" xfId="0" applyNumberFormat="1" applyFont="1" applyFill="1" applyBorder="1" applyAlignment="1">
      <alignment horizontal="right" vertical="center"/>
    </xf>
    <xf numFmtId="49" fontId="23" fillId="2" borderId="6" xfId="165" applyNumberFormat="1" applyFont="1" applyFill="1" applyBorder="1" applyAlignment="1" applyProtection="1">
      <alignment horizontal="left" vertical="center" wrapText="1"/>
      <protection locked="0"/>
    </xf>
    <xf numFmtId="49" fontId="66" fillId="2" borderId="1" xfId="7" applyNumberFormat="1" applyFont="1" applyFill="1" applyBorder="1" applyAlignment="1" applyProtection="1">
      <alignment horizontal="center" vertical="center" wrapText="1"/>
      <protection locked="0"/>
    </xf>
    <xf numFmtId="8" fontId="22" fillId="0" borderId="12" xfId="0" applyNumberFormat="1" applyFont="1" applyBorder="1" applyAlignment="1">
      <alignment vertical="center"/>
    </xf>
    <xf numFmtId="0" fontId="23" fillId="2" borderId="0" xfId="165" applyFont="1" applyFill="1" applyAlignment="1" applyProtection="1">
      <alignment horizontal="center" vertical="center" wrapText="1"/>
      <protection locked="0"/>
    </xf>
    <xf numFmtId="0" fontId="65" fillId="2" borderId="0" xfId="165" applyFont="1" applyFill="1" applyAlignment="1" applyProtection="1">
      <alignment horizontal="center" vertical="center" wrapText="1"/>
      <protection locked="0"/>
    </xf>
    <xf numFmtId="49" fontId="65" fillId="2" borderId="0" xfId="165" applyNumberFormat="1" applyFont="1" applyFill="1" applyAlignment="1" applyProtection="1">
      <alignment horizontal="center" vertical="center" wrapText="1"/>
      <protection locked="0"/>
    </xf>
    <xf numFmtId="49" fontId="23" fillId="2" borderId="0" xfId="165" applyNumberFormat="1" applyFont="1" applyFill="1" applyAlignment="1" applyProtection="1">
      <alignment horizontal="left" vertical="center" wrapText="1"/>
      <protection locked="0"/>
    </xf>
    <xf numFmtId="164" fontId="65" fillId="2" borderId="0" xfId="165" applyNumberFormat="1" applyFont="1" applyFill="1" applyAlignment="1" applyProtection="1">
      <alignment horizontal="center" vertical="center" wrapText="1"/>
      <protection locked="0"/>
    </xf>
    <xf numFmtId="49" fontId="23" fillId="2" borderId="0" xfId="165" applyNumberFormat="1" applyFont="1" applyFill="1" applyAlignment="1" applyProtection="1">
      <alignment horizontal="center" vertical="center" wrapText="1"/>
      <protection locked="0"/>
    </xf>
    <xf numFmtId="49" fontId="23" fillId="2" borderId="0" xfId="7" applyNumberFormat="1" applyFont="1" applyFill="1" applyAlignment="1" applyProtection="1">
      <alignment horizontal="center" vertical="center" wrapText="1"/>
      <protection locked="0"/>
    </xf>
    <xf numFmtId="44" fontId="22" fillId="5" borderId="11" xfId="0" applyNumberFormat="1" applyFont="1" applyFill="1" applyBorder="1" applyAlignment="1">
      <alignment vertical="center"/>
    </xf>
    <xf numFmtId="49" fontId="23" fillId="2" borderId="6" xfId="7" applyNumberFormat="1" applyFont="1" applyFill="1" applyBorder="1" applyAlignment="1" applyProtection="1">
      <alignment horizontal="left" vertical="center" wrapText="1"/>
      <protection locked="0"/>
    </xf>
    <xf numFmtId="49" fontId="23" fillId="2" borderId="6" xfId="7" applyNumberFormat="1" applyFont="1" applyFill="1" applyBorder="1" applyAlignment="1" applyProtection="1">
      <alignment horizontal="center" vertical="center" wrapText="1"/>
      <protection locked="0"/>
    </xf>
    <xf numFmtId="49" fontId="6" fillId="2" borderId="1" xfId="380" applyNumberFormat="1" applyFill="1" applyBorder="1" applyAlignment="1" applyProtection="1">
      <alignment horizontal="center" vertical="center" wrapText="1"/>
      <protection locked="0"/>
    </xf>
    <xf numFmtId="4" fontId="25" fillId="2" borderId="1" xfId="0" applyNumberFormat="1" applyFont="1" applyFill="1" applyBorder="1" applyAlignment="1">
      <alignment horizontal="center" vertical="center"/>
    </xf>
    <xf numFmtId="4" fontId="23" fillId="2" borderId="1" xfId="0" applyNumberFormat="1" applyFont="1" applyFill="1" applyBorder="1" applyAlignment="1">
      <alignment horizontal="center" vertical="center"/>
    </xf>
    <xf numFmtId="164" fontId="23" fillId="2" borderId="1" xfId="7" applyNumberFormat="1" applyFont="1" applyFill="1" applyBorder="1" applyAlignment="1" applyProtection="1">
      <alignment horizontal="center" vertical="center" wrapText="1"/>
      <protection locked="0"/>
    </xf>
    <xf numFmtId="0" fontId="23" fillId="2" borderId="6" xfId="0" applyFont="1" applyFill="1" applyBorder="1" applyAlignment="1">
      <alignment horizontal="center" vertical="center"/>
    </xf>
    <xf numFmtId="0" fontId="23" fillId="2" borderId="1" xfId="0" applyFont="1" applyFill="1" applyBorder="1" applyAlignment="1">
      <alignment vertical="center"/>
    </xf>
    <xf numFmtId="170" fontId="22" fillId="0" borderId="1" xfId="0" applyNumberFormat="1" applyFont="1" applyBorder="1" applyAlignment="1" applyProtection="1">
      <alignment vertical="center" wrapText="1"/>
      <protection locked="0"/>
    </xf>
    <xf numFmtId="0" fontId="23" fillId="2" borderId="0" xfId="0" applyFont="1" applyFill="1" applyAlignment="1">
      <alignment vertical="center" wrapText="1"/>
    </xf>
    <xf numFmtId="0" fontId="95" fillId="0" borderId="1" xfId="0" applyFont="1" applyBorder="1" applyAlignment="1">
      <alignment vertical="center"/>
    </xf>
    <xf numFmtId="0" fontId="22" fillId="0" borderId="0" xfId="0" applyFont="1" applyAlignment="1">
      <alignment horizontal="center" vertical="center" wrapText="1"/>
    </xf>
    <xf numFmtId="170" fontId="22" fillId="2" borderId="0" xfId="0" applyNumberFormat="1" applyFont="1" applyFill="1" applyAlignment="1">
      <alignment horizontal="right" vertical="center" wrapText="1"/>
    </xf>
    <xf numFmtId="0" fontId="23" fillId="2" borderId="0" xfId="7" applyFont="1" applyFill="1" applyAlignment="1">
      <alignment horizontal="center" vertical="center" wrapText="1"/>
    </xf>
    <xf numFmtId="170" fontId="26" fillId="2" borderId="1" xfId="0" applyNumberFormat="1" applyFont="1" applyFill="1" applyBorder="1" applyAlignment="1">
      <alignment vertical="center"/>
    </xf>
    <xf numFmtId="49" fontId="23" fillId="2" borderId="6" xfId="0" applyNumberFormat="1" applyFont="1" applyFill="1" applyBorder="1" applyAlignment="1" applyProtection="1">
      <alignment horizontal="center" vertical="center" wrapText="1"/>
      <protection locked="0"/>
    </xf>
    <xf numFmtId="4" fontId="23" fillId="5" borderId="6" xfId="7" applyNumberFormat="1" applyFont="1" applyFill="1" applyBorder="1" applyAlignment="1" applyProtection="1">
      <alignment horizontal="center" vertical="center" wrapText="1"/>
      <protection locked="0"/>
    </xf>
    <xf numFmtId="170" fontId="22" fillId="2" borderId="1" xfId="0" applyNumberFormat="1" applyFont="1" applyFill="1" applyBorder="1" applyAlignment="1" applyProtection="1">
      <alignment vertical="center" wrapText="1"/>
      <protection locked="0"/>
    </xf>
    <xf numFmtId="0" fontId="24" fillId="0" borderId="1" xfId="0" applyFont="1" applyBorder="1" applyAlignment="1">
      <alignment vertical="center" wrapText="1"/>
    </xf>
    <xf numFmtId="49" fontId="28" fillId="2" borderId="1" xfId="0" applyNumberFormat="1" applyFont="1" applyFill="1" applyBorder="1" applyAlignment="1" applyProtection="1">
      <alignment horizontal="center" vertical="center" wrapText="1"/>
      <protection locked="0"/>
    </xf>
    <xf numFmtId="49" fontId="23" fillId="46" borderId="1" xfId="7" applyNumberFormat="1" applyFont="1" applyFill="1" applyBorder="1" applyAlignment="1" applyProtection="1">
      <alignment horizontal="left" vertical="center" wrapText="1"/>
      <protection locked="0"/>
    </xf>
    <xf numFmtId="49" fontId="23" fillId="46" borderId="2" xfId="7" applyNumberFormat="1" applyFont="1" applyFill="1" applyBorder="1" applyAlignment="1" applyProtection="1">
      <alignment horizontal="left" vertical="center" wrapText="1"/>
      <protection locked="0"/>
    </xf>
    <xf numFmtId="164" fontId="66" fillId="2" borderId="2" xfId="7" applyNumberFormat="1" applyFont="1" applyFill="1" applyBorder="1" applyAlignment="1" applyProtection="1">
      <alignment horizontal="right" vertical="center" wrapText="1"/>
      <protection locked="0"/>
    </xf>
    <xf numFmtId="49" fontId="65" fillId="46" borderId="1" xfId="7" applyNumberFormat="1" applyFont="1" applyFill="1" applyBorder="1" applyAlignment="1" applyProtection="1">
      <alignment horizontal="left" vertical="center" wrapText="1"/>
      <protection locked="0"/>
    </xf>
    <xf numFmtId="0" fontId="25" fillId="0" borderId="0" xfId="0" applyFont="1" applyAlignment="1">
      <alignment vertical="top"/>
    </xf>
    <xf numFmtId="49" fontId="86" fillId="2" borderId="1" xfId="7" applyNumberFormat="1" applyFont="1" applyFill="1" applyBorder="1" applyAlignment="1" applyProtection="1">
      <alignment horizontal="center" vertical="center" wrapText="1"/>
      <protection locked="0"/>
    </xf>
    <xf numFmtId="164" fontId="86" fillId="2" borderId="1" xfId="7" applyNumberFormat="1" applyFont="1" applyFill="1" applyBorder="1" applyAlignment="1" applyProtection="1">
      <alignment horizontal="center" vertical="center" wrapText="1"/>
      <protection locked="0"/>
    </xf>
    <xf numFmtId="0" fontId="4" fillId="2" borderId="1" xfId="7" applyFont="1" applyFill="1" applyBorder="1" applyAlignment="1" applyProtection="1">
      <alignment horizontal="center" vertical="center" wrapText="1"/>
      <protection locked="0"/>
    </xf>
    <xf numFmtId="0" fontId="71" fillId="0" borderId="1" xfId="0" applyFont="1" applyBorder="1" applyAlignment="1">
      <alignment horizontal="center" vertical="center"/>
    </xf>
    <xf numFmtId="0" fontId="0" fillId="0" borderId="1" xfId="0" applyBorder="1" applyAlignment="1">
      <alignment horizontal="center" vertical="center" wrapText="1"/>
    </xf>
    <xf numFmtId="0" fontId="79" fillId="0" borderId="1" xfId="0" applyFont="1" applyBorder="1" applyAlignment="1">
      <alignment vertical="center"/>
    </xf>
    <xf numFmtId="164" fontId="22" fillId="0" borderId="4" xfId="0" applyNumberFormat="1" applyFont="1" applyBorder="1" applyAlignment="1">
      <alignment horizontal="right" vertical="center"/>
    </xf>
    <xf numFmtId="164" fontId="23" fillId="2" borderId="4" xfId="0" applyNumberFormat="1" applyFont="1" applyFill="1" applyBorder="1" applyAlignment="1">
      <alignment horizontal="center" vertical="center"/>
    </xf>
    <xf numFmtId="4" fontId="65" fillId="2" borderId="4" xfId="7" applyNumberFormat="1" applyFont="1" applyFill="1" applyBorder="1" applyAlignment="1" applyProtection="1">
      <alignment horizontal="center" vertical="center" wrapText="1"/>
      <protection locked="0"/>
    </xf>
    <xf numFmtId="49" fontId="23" fillId="5" borderId="1" xfId="7" applyNumberFormat="1" applyFont="1" applyFill="1" applyBorder="1" applyAlignment="1" applyProtection="1">
      <alignment horizontal="center" vertical="center" wrapText="1"/>
      <protection locked="0"/>
    </xf>
    <xf numFmtId="0" fontId="23" fillId="5" borderId="1" xfId="7" applyFont="1" applyFill="1" applyBorder="1" applyAlignment="1" applyProtection="1">
      <alignment horizontal="center" vertical="center" wrapText="1"/>
      <protection locked="0"/>
    </xf>
    <xf numFmtId="4" fontId="65" fillId="2" borderId="4" xfId="165" applyNumberFormat="1" applyFont="1" applyFill="1" applyBorder="1" applyAlignment="1" applyProtection="1">
      <alignment horizontal="center" vertical="center" wrapText="1"/>
      <protection locked="0"/>
    </xf>
    <xf numFmtId="49" fontId="23" fillId="46" borderId="1" xfId="165" applyNumberFormat="1" applyFont="1" applyFill="1" applyBorder="1" applyAlignment="1" applyProtection="1">
      <alignment horizontal="left" vertical="center" wrapText="1"/>
      <protection locked="0"/>
    </xf>
    <xf numFmtId="4" fontId="23" fillId="5" borderId="1" xfId="7" applyNumberFormat="1" applyFont="1" applyFill="1" applyBorder="1" applyAlignment="1" applyProtection="1">
      <alignment horizontal="center" vertical="center" wrapText="1"/>
      <protection locked="0"/>
    </xf>
    <xf numFmtId="49" fontId="23" fillId="2" borderId="4" xfId="7" applyNumberFormat="1" applyFont="1" applyFill="1" applyBorder="1" applyAlignment="1" applyProtection="1">
      <alignment horizontal="right" vertical="center" wrapText="1"/>
      <protection locked="0"/>
    </xf>
    <xf numFmtId="44" fontId="25" fillId="2" borderId="2" xfId="0" applyNumberFormat="1" applyFont="1" applyFill="1" applyBorder="1" applyAlignment="1">
      <alignment vertical="center"/>
    </xf>
    <xf numFmtId="0" fontId="72" fillId="45" borderId="1" xfId="0" applyFont="1" applyFill="1" applyBorder="1" applyAlignment="1">
      <alignment horizontal="center" vertical="center"/>
    </xf>
    <xf numFmtId="49" fontId="72" fillId="45" borderId="1" xfId="0" applyNumberFormat="1" applyFont="1" applyFill="1" applyBorder="1" applyAlignment="1" applyProtection="1">
      <alignment horizontal="center" vertical="center" wrapText="1"/>
      <protection locked="0"/>
    </xf>
    <xf numFmtId="14" fontId="3" fillId="0" borderId="0" xfId="0" applyNumberFormat="1" applyFont="1" applyAlignment="1">
      <alignment horizontal="center" vertical="center"/>
    </xf>
    <xf numFmtId="0" fontId="37" fillId="0" borderId="0" xfId="0" applyFont="1" applyAlignment="1">
      <alignment vertical="center"/>
    </xf>
    <xf numFmtId="0" fontId="22" fillId="2" borderId="4" xfId="7" applyFont="1" applyFill="1" applyBorder="1" applyAlignment="1">
      <alignment horizontal="center" vertical="center" wrapText="1"/>
    </xf>
    <xf numFmtId="0" fontId="95" fillId="0" borderId="4" xfId="0" applyFont="1" applyBorder="1" applyAlignment="1">
      <alignment vertical="center"/>
    </xf>
    <xf numFmtId="0" fontId="23" fillId="0" borderId="4" xfId="0" applyFont="1" applyBorder="1" applyAlignment="1" applyProtection="1">
      <alignment horizontal="center" vertical="center" wrapText="1"/>
      <protection locked="0"/>
    </xf>
    <xf numFmtId="0" fontId="3" fillId="2" borderId="0" xfId="0" applyFont="1" applyFill="1" applyAlignment="1">
      <alignment vertical="center"/>
    </xf>
    <xf numFmtId="0" fontId="79" fillId="0" borderId="0" xfId="0" applyFont="1" applyAlignment="1">
      <alignment vertical="center"/>
    </xf>
    <xf numFmtId="164" fontId="22" fillId="2" borderId="0" xfId="7" applyNumberFormat="1" applyFont="1" applyFill="1" applyAlignment="1" applyProtection="1">
      <alignment horizontal="right" vertical="center" wrapText="1"/>
      <protection locked="0"/>
    </xf>
    <xf numFmtId="164" fontId="22" fillId="0" borderId="4" xfId="0" applyNumberFormat="1" applyFont="1" applyBorder="1" applyAlignment="1">
      <alignment horizontal="center" vertical="center"/>
    </xf>
    <xf numFmtId="0" fontId="23" fillId="2" borderId="0" xfId="0" applyFont="1" applyFill="1" applyAlignment="1">
      <alignment horizontal="center" vertical="center" wrapText="1"/>
    </xf>
    <xf numFmtId="0" fontId="23" fillId="2" borderId="0" xfId="0" applyFont="1" applyFill="1" applyAlignment="1">
      <alignment horizontal="center" vertical="center"/>
    </xf>
    <xf numFmtId="0" fontId="23" fillId="2" borderId="1" xfId="0" applyFont="1" applyFill="1" applyBorder="1" applyAlignment="1" applyProtection="1">
      <alignment vertical="center" wrapText="1"/>
      <protection locked="0"/>
    </xf>
    <xf numFmtId="0" fontId="23" fillId="2" borderId="1" xfId="0" applyFont="1" applyFill="1" applyBorder="1" applyAlignment="1" applyProtection="1">
      <alignment horizontal="left" vertical="top" wrapText="1"/>
      <protection locked="0"/>
    </xf>
    <xf numFmtId="170" fontId="75" fillId="2" borderId="1" xfId="2" applyNumberFormat="1" applyFont="1" applyFill="1" applyBorder="1" applyAlignment="1" applyProtection="1">
      <alignment horizontal="center" vertical="center"/>
      <protection locked="0"/>
    </xf>
    <xf numFmtId="49" fontId="98" fillId="4" borderId="4" xfId="0" applyNumberFormat="1" applyFont="1" applyFill="1" applyBorder="1" applyAlignment="1" applyProtection="1">
      <alignment horizontal="left" vertical="center" wrapText="1"/>
      <protection locked="0"/>
    </xf>
    <xf numFmtId="49" fontId="98" fillId="4" borderId="1" xfId="0" applyNumberFormat="1" applyFont="1" applyFill="1" applyBorder="1" applyAlignment="1" applyProtection="1">
      <alignment horizontal="left" vertical="center" wrapText="1"/>
      <protection locked="0"/>
    </xf>
    <xf numFmtId="0" fontId="98" fillId="44" borderId="1" xfId="0" applyFont="1" applyFill="1" applyBorder="1" applyAlignment="1">
      <alignment vertical="center"/>
    </xf>
    <xf numFmtId="0" fontId="98" fillId="44" borderId="1" xfId="0" applyFont="1" applyFill="1" applyBorder="1" applyAlignment="1">
      <alignment horizontal="left" vertical="center"/>
    </xf>
    <xf numFmtId="49" fontId="98" fillId="4" borderId="1" xfId="0" applyNumberFormat="1" applyFont="1" applyFill="1" applyBorder="1" applyAlignment="1" applyProtection="1">
      <alignment vertical="center" wrapText="1"/>
      <protection locked="0"/>
    </xf>
    <xf numFmtId="0" fontId="97" fillId="4" borderId="1" xfId="0" applyFont="1" applyFill="1" applyBorder="1" applyAlignment="1">
      <alignment vertical="center" wrapText="1"/>
    </xf>
    <xf numFmtId="0" fontId="97" fillId="4" borderId="4" xfId="0" applyFont="1" applyFill="1" applyBorder="1" applyAlignment="1">
      <alignment vertical="center" wrapText="1"/>
    </xf>
    <xf numFmtId="0" fontId="98" fillId="4" borderId="1" xfId="0" applyFont="1" applyFill="1" applyBorder="1" applyAlignment="1">
      <alignment vertical="center"/>
    </xf>
    <xf numFmtId="0" fontId="98" fillId="4" borderId="4" xfId="0" applyFont="1" applyFill="1" applyBorder="1" applyAlignment="1">
      <alignment horizontal="left" vertical="center"/>
    </xf>
    <xf numFmtId="0" fontId="98" fillId="4" borderId="1" xfId="0" applyFont="1" applyFill="1" applyBorder="1" applyAlignment="1">
      <alignment horizontal="left" vertical="center"/>
    </xf>
    <xf numFmtId="0" fontId="97" fillId="4" borderId="1" xfId="0" applyFont="1" applyFill="1" applyBorder="1" applyAlignment="1">
      <alignment horizontal="left" vertical="center" wrapText="1"/>
    </xf>
    <xf numFmtId="0" fontId="98" fillId="4" borderId="1" xfId="0" applyFont="1" applyFill="1" applyBorder="1" applyAlignment="1">
      <alignment horizontal="left" vertical="center" wrapText="1"/>
    </xf>
    <xf numFmtId="0" fontId="98" fillId="4" borderId="6" xfId="0" applyFont="1" applyFill="1" applyBorder="1" applyAlignment="1">
      <alignment horizontal="left" vertical="center"/>
    </xf>
    <xf numFmtId="0" fontId="97" fillId="4" borderId="1" xfId="0" applyFont="1" applyFill="1" applyBorder="1" applyAlignment="1">
      <alignment horizontal="left" vertical="center"/>
    </xf>
    <xf numFmtId="0" fontId="98" fillId="4" borderId="0" xfId="0" applyFont="1" applyFill="1" applyAlignment="1">
      <alignment vertical="center"/>
    </xf>
    <xf numFmtId="49" fontId="97" fillId="4" borderId="1" xfId="0" applyNumberFormat="1" applyFont="1" applyFill="1" applyBorder="1" applyAlignment="1" applyProtection="1">
      <alignment horizontal="left" vertical="center" wrapText="1"/>
      <protection locked="0"/>
    </xf>
    <xf numFmtId="170" fontId="72" fillId="4" borderId="4" xfId="2" applyNumberFormat="1" applyFont="1" applyFill="1" applyBorder="1" applyAlignment="1" applyProtection="1">
      <alignment horizontal="center" vertical="center"/>
      <protection locked="0"/>
    </xf>
    <xf numFmtId="170" fontId="72" fillId="4" borderId="1" xfId="2" applyNumberFormat="1" applyFont="1" applyFill="1" applyBorder="1" applyAlignment="1" applyProtection="1">
      <alignment horizontal="center" vertical="center"/>
      <protection locked="0"/>
    </xf>
    <xf numFmtId="0" fontId="63" fillId="0" borderId="1" xfId="0" applyFont="1" applyBorder="1" applyAlignment="1">
      <alignment horizontal="center" vertical="center"/>
    </xf>
    <xf numFmtId="0" fontId="99" fillId="0" borderId="0" xfId="0" applyFont="1" applyAlignment="1">
      <alignment vertical="center" wrapText="1"/>
    </xf>
    <xf numFmtId="174" fontId="72" fillId="44" borderId="1" xfId="0" applyNumberFormat="1" applyFont="1" applyFill="1" applyBorder="1" applyAlignment="1" applyProtection="1">
      <alignment horizontal="center" vertical="center"/>
      <protection locked="0"/>
    </xf>
    <xf numFmtId="14" fontId="75" fillId="0" borderId="1" xfId="0" applyNumberFormat="1" applyFont="1" applyBorder="1" applyAlignment="1" applyProtection="1">
      <alignment horizontal="center" vertical="center" wrapText="1"/>
      <protection locked="0"/>
    </xf>
    <xf numFmtId="164" fontId="72" fillId="4" borderId="1" xfId="2" applyNumberFormat="1" applyFont="1" applyFill="1" applyBorder="1" applyAlignment="1" applyProtection="1">
      <alignment horizontal="center" vertical="center"/>
      <protection locked="0"/>
    </xf>
    <xf numFmtId="170" fontId="72" fillId="4" borderId="1" xfId="0" applyNumberFormat="1" applyFont="1" applyFill="1" applyBorder="1" applyAlignment="1" applyProtection="1">
      <alignment horizontal="center" vertical="center" wrapText="1"/>
      <protection locked="0"/>
    </xf>
    <xf numFmtId="170" fontId="72" fillId="4" borderId="1" xfId="0" applyNumberFormat="1" applyFont="1" applyFill="1" applyBorder="1" applyAlignment="1">
      <alignment horizontal="center" vertical="center"/>
    </xf>
    <xf numFmtId="164" fontId="72" fillId="4" borderId="1" xfId="2" applyNumberFormat="1" applyFont="1" applyFill="1" applyBorder="1" applyAlignment="1" applyProtection="1">
      <alignment horizontal="center" vertical="center" wrapText="1"/>
      <protection locked="0"/>
    </xf>
    <xf numFmtId="164" fontId="75" fillId="2" borderId="1" xfId="2" applyNumberFormat="1" applyFont="1" applyFill="1" applyBorder="1" applyAlignment="1" applyProtection="1">
      <alignment horizontal="center" vertical="center"/>
      <protection locked="0"/>
    </xf>
    <xf numFmtId="164" fontId="72" fillId="4" borderId="4" xfId="2" applyNumberFormat="1" applyFont="1" applyFill="1" applyBorder="1" applyAlignment="1" applyProtection="1">
      <alignment horizontal="center" vertical="center"/>
      <protection locked="0"/>
    </xf>
    <xf numFmtId="173" fontId="23" fillId="2" borderId="1" xfId="0" applyNumberFormat="1" applyFont="1" applyFill="1" applyBorder="1" applyAlignment="1" applyProtection="1">
      <alignment horizontal="center" vertical="center" wrapText="1"/>
      <protection locked="0"/>
    </xf>
    <xf numFmtId="173" fontId="28" fillId="2" borderId="1" xfId="0" applyNumberFormat="1" applyFont="1" applyFill="1" applyBorder="1" applyAlignment="1" applyProtection="1">
      <alignment horizontal="center" vertical="center" wrapText="1"/>
      <protection locked="0"/>
    </xf>
    <xf numFmtId="14" fontId="23" fillId="2" borderId="1" xfId="0" applyNumberFormat="1" applyFont="1" applyFill="1" applyBorder="1" applyAlignment="1" applyProtection="1">
      <alignment horizontal="center" vertical="center"/>
      <protection locked="0"/>
    </xf>
    <xf numFmtId="49" fontId="23" fillId="2" borderId="1" xfId="0" applyNumberFormat="1" applyFont="1" applyFill="1" applyBorder="1" applyAlignment="1" applyProtection="1">
      <alignment horizontal="center" vertical="center"/>
      <protection locked="0"/>
    </xf>
    <xf numFmtId="3" fontId="23" fillId="2" borderId="1" xfId="0" applyNumberFormat="1" applyFont="1" applyFill="1" applyBorder="1" applyAlignment="1" applyProtection="1">
      <alignment horizontal="center" vertical="center"/>
      <protection locked="0"/>
    </xf>
    <xf numFmtId="49" fontId="25" fillId="2" borderId="1" xfId="0" applyNumberFormat="1" applyFont="1" applyFill="1" applyBorder="1" applyAlignment="1" applyProtection="1">
      <alignment horizontal="center" vertical="center"/>
      <protection locked="0"/>
    </xf>
    <xf numFmtId="0" fontId="25" fillId="2" borderId="1" xfId="0" applyFont="1" applyFill="1" applyBorder="1" applyAlignment="1">
      <alignment vertical="center" wrapText="1"/>
    </xf>
    <xf numFmtId="173" fontId="25" fillId="2" borderId="1" xfId="0" applyNumberFormat="1" applyFont="1" applyFill="1" applyBorder="1" applyAlignment="1">
      <alignment vertical="center" wrapText="1"/>
    </xf>
    <xf numFmtId="14" fontId="23" fillId="2" borderId="1" xfId="0" applyNumberFormat="1" applyFont="1" applyFill="1" applyBorder="1" applyAlignment="1" applyProtection="1">
      <alignment horizontal="center" vertical="center" wrapText="1"/>
      <protection locked="0"/>
    </xf>
    <xf numFmtId="14" fontId="23" fillId="2" borderId="1" xfId="0" applyNumberFormat="1" applyFont="1" applyFill="1" applyBorder="1" applyAlignment="1">
      <alignment horizontal="center" vertical="center"/>
    </xf>
    <xf numFmtId="14" fontId="25" fillId="2" borderId="1" xfId="0" applyNumberFormat="1" applyFont="1" applyFill="1" applyBorder="1" applyAlignment="1" applyProtection="1">
      <alignment horizontal="center" vertical="center"/>
      <protection locked="0"/>
    </xf>
    <xf numFmtId="0" fontId="25" fillId="2" borderId="1" xfId="0" applyFont="1" applyFill="1" applyBorder="1" applyAlignment="1" applyProtection="1">
      <alignment horizontal="center" vertical="center" wrapText="1"/>
      <protection locked="0"/>
    </xf>
    <xf numFmtId="0" fontId="28" fillId="2" borderId="9" xfId="0" applyFont="1" applyFill="1" applyBorder="1" applyAlignment="1">
      <alignment horizontal="center" vertical="center" wrapText="1"/>
    </xf>
    <xf numFmtId="170" fontId="21" fillId="0" borderId="0" xfId="0" applyNumberFormat="1" applyFont="1" applyAlignment="1">
      <alignment horizontal="center" vertical="center"/>
    </xf>
    <xf numFmtId="0" fontId="101" fillId="0" borderId="0" xfId="0" applyFont="1" applyAlignment="1">
      <alignment vertical="center" wrapText="1"/>
    </xf>
    <xf numFmtId="0" fontId="93" fillId="0" borderId="0" xfId="0" applyFont="1" applyAlignment="1">
      <alignment vertical="center" wrapText="1"/>
    </xf>
    <xf numFmtId="0" fontId="21" fillId="2" borderId="0" xfId="0" applyFont="1" applyFill="1" applyAlignment="1">
      <alignment horizontal="center" vertical="center"/>
    </xf>
    <xf numFmtId="0" fontId="41" fillId="4" borderId="18" xfId="0" applyFont="1" applyFill="1" applyBorder="1" applyAlignment="1">
      <alignment horizontal="right" vertical="center" wrapText="1"/>
    </xf>
    <xf numFmtId="170" fontId="62" fillId="4" borderId="19" xfId="0" applyNumberFormat="1" applyFont="1" applyFill="1" applyBorder="1" applyAlignment="1">
      <alignment horizontal="center" vertical="center"/>
    </xf>
    <xf numFmtId="0" fontId="62" fillId="4" borderId="19" xfId="0" applyFont="1" applyFill="1" applyBorder="1" applyAlignment="1">
      <alignment horizontal="center" vertical="center"/>
    </xf>
    <xf numFmtId="0" fontId="62" fillId="4" borderId="52" xfId="0" applyFont="1" applyFill="1" applyBorder="1" applyAlignment="1">
      <alignment horizontal="center" vertical="center" wrapText="1"/>
    </xf>
    <xf numFmtId="0" fontId="62" fillId="4" borderId="52" xfId="0" applyFont="1" applyFill="1" applyBorder="1" applyAlignment="1">
      <alignment horizontal="center" vertical="center"/>
    </xf>
    <xf numFmtId="170" fontId="62" fillId="4" borderId="52" xfId="0" applyNumberFormat="1" applyFont="1" applyFill="1" applyBorder="1" applyAlignment="1">
      <alignment horizontal="center" vertical="center"/>
    </xf>
    <xf numFmtId="0" fontId="41" fillId="4" borderId="51" xfId="0" applyFont="1" applyFill="1" applyBorder="1" applyAlignment="1">
      <alignment horizontal="right" vertical="center" wrapText="1"/>
    </xf>
    <xf numFmtId="0" fontId="40" fillId="4" borderId="16" xfId="0" applyFont="1" applyFill="1" applyBorder="1" applyAlignment="1">
      <alignment horizontal="center" vertical="center" wrapText="1"/>
    </xf>
    <xf numFmtId="0" fontId="40" fillId="4" borderId="18" xfId="0" applyFont="1" applyFill="1" applyBorder="1" applyAlignment="1">
      <alignment vertical="center" wrapText="1"/>
    </xf>
    <xf numFmtId="0" fontId="41" fillId="4" borderId="19" xfId="0" applyFont="1" applyFill="1" applyBorder="1" applyAlignment="1">
      <alignment horizontal="center" vertical="center" wrapText="1"/>
    </xf>
    <xf numFmtId="0" fontId="0" fillId="4" borderId="1" xfId="0" applyFill="1" applyBorder="1"/>
    <xf numFmtId="14" fontId="68" fillId="0" borderId="4" xfId="0" applyNumberFormat="1" applyFont="1" applyBorder="1" applyAlignment="1" applyProtection="1">
      <alignment horizontal="center" vertical="center" wrapText="1"/>
      <protection locked="0"/>
    </xf>
    <xf numFmtId="0" fontId="65" fillId="2" borderId="4" xfId="7" applyFont="1" applyFill="1" applyBorder="1" applyAlignment="1" applyProtection="1">
      <alignment horizontal="center" vertical="center" wrapText="1"/>
      <protection locked="0"/>
    </xf>
    <xf numFmtId="164" fontId="22" fillId="0" borderId="1" xfId="0" applyNumberFormat="1" applyFont="1" applyBorder="1" applyAlignment="1">
      <alignment horizontal="center" vertical="center"/>
    </xf>
    <xf numFmtId="164" fontId="22" fillId="2" borderId="4" xfId="0" applyNumberFormat="1" applyFont="1" applyFill="1" applyBorder="1" applyAlignment="1" applyProtection="1">
      <alignment vertical="center" wrapText="1"/>
      <protection locked="0"/>
    </xf>
    <xf numFmtId="170" fontId="22" fillId="2" borderId="1" xfId="0" applyNumberFormat="1" applyFont="1" applyFill="1" applyBorder="1" applyAlignment="1" applyProtection="1">
      <alignment horizontal="right" vertical="center" wrapText="1"/>
      <protection locked="0"/>
    </xf>
    <xf numFmtId="0" fontId="22" fillId="0" borderId="6" xfId="7" applyFont="1" applyBorder="1" applyAlignment="1">
      <alignment horizontal="center" vertical="center"/>
    </xf>
    <xf numFmtId="0" fontId="22" fillId="2" borderId="1" xfId="0" applyFont="1" applyFill="1" applyBorder="1" applyAlignment="1">
      <alignment vertical="center" wrapText="1"/>
    </xf>
    <xf numFmtId="0" fontId="22" fillId="2" borderId="4" xfId="0" applyFont="1" applyFill="1" applyBorder="1" applyAlignment="1">
      <alignment vertical="center" wrapText="1"/>
    </xf>
    <xf numFmtId="0" fontId="23" fillId="2" borderId="4" xfId="0" applyFont="1" applyFill="1" applyBorder="1" applyAlignment="1">
      <alignment vertical="center" wrapText="1"/>
    </xf>
    <xf numFmtId="44" fontId="26" fillId="2" borderId="1" xfId="0" applyNumberFormat="1" applyFont="1" applyFill="1" applyBorder="1" applyAlignment="1">
      <alignment horizontal="center" vertical="center" wrapText="1"/>
    </xf>
    <xf numFmtId="164" fontId="26" fillId="2" borderId="1" xfId="0" applyNumberFormat="1" applyFont="1" applyFill="1" applyBorder="1" applyAlignment="1" applyProtection="1">
      <alignment vertical="center" wrapText="1"/>
      <protection locked="0"/>
    </xf>
    <xf numFmtId="164" fontId="22" fillId="2" borderId="4" xfId="0" applyNumberFormat="1" applyFont="1" applyFill="1" applyBorder="1" applyAlignment="1" applyProtection="1">
      <alignment horizontal="right" vertical="center" wrapText="1"/>
      <protection locked="0"/>
    </xf>
    <xf numFmtId="49" fontId="38" fillId="4" borderId="4" xfId="0" applyNumberFormat="1" applyFont="1" applyFill="1" applyBorder="1" applyAlignment="1" applyProtection="1">
      <alignment horizontal="center" vertical="center" wrapText="1"/>
      <protection locked="0"/>
    </xf>
    <xf numFmtId="0" fontId="24" fillId="0" borderId="4" xfId="0" applyFont="1" applyBorder="1" applyAlignment="1">
      <alignment horizontal="center" vertical="center"/>
    </xf>
    <xf numFmtId="0" fontId="24" fillId="0" borderId="4" xfId="0" applyFont="1" applyBorder="1" applyAlignment="1">
      <alignment horizontal="center" vertical="center" wrapText="1"/>
    </xf>
    <xf numFmtId="49" fontId="68" fillId="2" borderId="4" xfId="0" applyNumberFormat="1" applyFont="1" applyFill="1" applyBorder="1" applyAlignment="1" applyProtection="1">
      <alignment horizontal="center" vertical="center" wrapText="1"/>
      <protection locked="0"/>
    </xf>
    <xf numFmtId="0" fontId="71" fillId="0" borderId="1" xfId="0" applyFont="1" applyBorder="1" applyAlignment="1">
      <alignment vertical="center" wrapText="1"/>
    </xf>
    <xf numFmtId="0" fontId="25" fillId="5" borderId="4" xfId="0" applyFont="1" applyFill="1" applyBorder="1" applyAlignment="1">
      <alignment vertical="center"/>
    </xf>
    <xf numFmtId="0" fontId="23" fillId="2" borderId="1" xfId="0" applyFont="1" applyFill="1" applyBorder="1" applyAlignment="1">
      <alignment wrapText="1"/>
    </xf>
    <xf numFmtId="0" fontId="23" fillId="2" borderId="1" xfId="0" applyFont="1" applyFill="1" applyBorder="1"/>
    <xf numFmtId="49" fontId="32" fillId="2" borderId="1" xfId="0" applyNumberFormat="1" applyFont="1" applyFill="1" applyBorder="1" applyAlignment="1">
      <alignment vertical="center" wrapText="1"/>
    </xf>
    <xf numFmtId="0" fontId="22" fillId="8" borderId="39" xfId="0" applyFont="1" applyFill="1" applyBorder="1" applyAlignment="1">
      <alignment horizontal="center" vertical="center"/>
    </xf>
    <xf numFmtId="0" fontId="22" fillId="8" borderId="48" xfId="0" applyFont="1" applyFill="1" applyBorder="1" applyAlignment="1">
      <alignment horizontal="center" vertical="center"/>
    </xf>
    <xf numFmtId="0" fontId="25" fillId="0" borderId="0" xfId="0" applyFont="1" applyAlignment="1">
      <alignment vertical="center" wrapText="1"/>
    </xf>
    <xf numFmtId="0" fontId="22" fillId="4" borderId="12" xfId="7" applyFont="1" applyFill="1" applyBorder="1" applyAlignment="1">
      <alignment horizontal="center" vertical="center" wrapText="1"/>
    </xf>
    <xf numFmtId="0" fontId="22" fillId="4" borderId="15" xfId="7" applyFont="1" applyFill="1" applyBorder="1" applyAlignment="1">
      <alignment horizontal="center" vertical="center" wrapText="1"/>
    </xf>
    <xf numFmtId="0" fontId="22" fillId="4" borderId="8" xfId="7" applyFont="1" applyFill="1" applyBorder="1" applyAlignment="1">
      <alignment horizontal="center" vertical="center" wrapText="1"/>
    </xf>
    <xf numFmtId="0" fontId="22" fillId="4" borderId="5" xfId="7" applyFont="1" applyFill="1" applyBorder="1" applyAlignment="1">
      <alignment horizontal="center" vertical="center" wrapText="1"/>
    </xf>
    <xf numFmtId="0" fontId="22" fillId="4" borderId="6" xfId="7" applyFont="1" applyFill="1" applyBorder="1" applyAlignment="1">
      <alignment horizontal="center" vertical="center" wrapText="1"/>
    </xf>
    <xf numFmtId="0" fontId="22" fillId="4" borderId="4" xfId="7" applyFont="1" applyFill="1" applyBorder="1" applyAlignment="1">
      <alignment horizontal="center" vertical="center" wrapText="1"/>
    </xf>
    <xf numFmtId="0" fontId="22" fillId="4" borderId="1" xfId="7" applyFont="1" applyFill="1" applyBorder="1" applyAlignment="1">
      <alignment horizontal="center" vertical="center" wrapText="1"/>
    </xf>
    <xf numFmtId="0" fontId="22" fillId="4" borderId="2" xfId="7" applyFont="1" applyFill="1" applyBorder="1" applyAlignment="1">
      <alignment horizontal="center" vertical="center" wrapText="1"/>
    </xf>
    <xf numFmtId="0" fontId="22" fillId="4" borderId="7" xfId="7" applyFont="1" applyFill="1" applyBorder="1" applyAlignment="1">
      <alignment horizontal="center" vertical="center" wrapText="1"/>
    </xf>
    <xf numFmtId="0" fontId="22" fillId="4" borderId="3" xfId="7" applyFont="1" applyFill="1" applyBorder="1" applyAlignment="1">
      <alignment horizontal="center" vertical="center" wrapText="1"/>
    </xf>
    <xf numFmtId="0" fontId="26" fillId="4" borderId="6" xfId="7" applyFont="1" applyFill="1" applyBorder="1" applyAlignment="1">
      <alignment horizontal="center" vertical="center" wrapText="1"/>
    </xf>
    <xf numFmtId="0" fontId="26" fillId="4" borderId="4" xfId="7" applyFont="1" applyFill="1" applyBorder="1" applyAlignment="1">
      <alignment horizontal="center" vertical="center" wrapText="1"/>
    </xf>
    <xf numFmtId="0" fontId="26" fillId="4" borderId="2" xfId="7" applyFont="1" applyFill="1" applyBorder="1" applyAlignment="1">
      <alignment horizontal="center" vertical="center" wrapText="1"/>
    </xf>
    <xf numFmtId="0" fontId="26" fillId="4" borderId="7" xfId="7" applyFont="1" applyFill="1" applyBorder="1" applyAlignment="1">
      <alignment horizontal="center" vertical="center" wrapText="1"/>
    </xf>
    <xf numFmtId="0" fontId="26" fillId="4" borderId="3" xfId="7" applyFont="1" applyFill="1" applyBorder="1" applyAlignment="1">
      <alignment horizontal="center" vertical="center" wrapText="1"/>
    </xf>
    <xf numFmtId="0" fontId="26" fillId="4" borderId="1" xfId="7" applyFont="1" applyFill="1" applyBorder="1" applyAlignment="1">
      <alignment horizontal="center" vertical="center" wrapText="1"/>
    </xf>
    <xf numFmtId="0" fontId="22" fillId="4" borderId="12" xfId="7" applyFont="1" applyFill="1" applyBorder="1" applyAlignment="1">
      <alignment horizontal="center" wrapText="1"/>
    </xf>
    <xf numFmtId="0" fontId="22" fillId="4" borderId="15" xfId="7" applyFont="1" applyFill="1" applyBorder="1" applyAlignment="1">
      <alignment horizontal="center" wrapText="1"/>
    </xf>
    <xf numFmtId="0" fontId="22" fillId="4" borderId="8" xfId="7" applyFont="1" applyFill="1" applyBorder="1" applyAlignment="1">
      <alignment horizontal="center" wrapText="1"/>
    </xf>
    <xf numFmtId="0" fontId="22" fillId="4" borderId="5" xfId="7" applyFont="1" applyFill="1" applyBorder="1" applyAlignment="1">
      <alignment horizontal="center" wrapText="1"/>
    </xf>
    <xf numFmtId="0" fontId="23" fillId="0" borderId="0" xfId="0" applyFont="1" applyAlignment="1">
      <alignment horizontal="left" vertical="center" wrapText="1"/>
    </xf>
    <xf numFmtId="0" fontId="88" fillId="0" borderId="0" xfId="0" applyFont="1" applyAlignment="1">
      <alignment horizontal="left" vertical="center" wrapText="1"/>
    </xf>
    <xf numFmtId="0" fontId="22" fillId="4" borderId="12" xfId="7" applyFont="1" applyFill="1" applyBorder="1" applyAlignment="1">
      <alignment horizontal="center" vertical="top" wrapText="1"/>
    </xf>
    <xf numFmtId="0" fontId="22" fillId="4" borderId="15" xfId="7" applyFont="1" applyFill="1" applyBorder="1" applyAlignment="1">
      <alignment horizontal="center" vertical="top" wrapText="1"/>
    </xf>
    <xf numFmtId="0" fontId="22" fillId="4" borderId="8" xfId="7" applyFont="1" applyFill="1" applyBorder="1" applyAlignment="1">
      <alignment horizontal="center" vertical="top" wrapText="1"/>
    </xf>
    <xf numFmtId="0" fontId="22" fillId="4" borderId="5" xfId="7" applyFont="1" applyFill="1" applyBorder="1" applyAlignment="1">
      <alignment horizontal="center" vertical="top" wrapText="1"/>
    </xf>
    <xf numFmtId="0" fontId="39" fillId="4" borderId="6" xfId="7" applyFont="1" applyFill="1" applyBorder="1" applyAlignment="1">
      <alignment horizontal="center" vertical="center" wrapText="1"/>
    </xf>
    <xf numFmtId="0" fontId="39" fillId="4" borderId="4" xfId="7" applyFont="1" applyFill="1" applyBorder="1" applyAlignment="1">
      <alignment horizontal="center" vertical="center" wrapText="1"/>
    </xf>
    <xf numFmtId="0" fontId="39" fillId="4" borderId="2" xfId="7" applyFont="1" applyFill="1" applyBorder="1" applyAlignment="1">
      <alignment horizontal="center" vertical="center" wrapText="1"/>
    </xf>
    <xf numFmtId="0" fontId="39" fillId="4" borderId="7" xfId="7" applyFont="1" applyFill="1" applyBorder="1" applyAlignment="1">
      <alignment horizontal="center" vertical="center" wrapText="1"/>
    </xf>
    <xf numFmtId="0" fontId="39" fillId="4" borderId="3" xfId="7" applyFont="1" applyFill="1" applyBorder="1" applyAlignment="1">
      <alignment horizontal="center" vertical="center" wrapText="1"/>
    </xf>
    <xf numFmtId="0" fontId="39" fillId="4" borderId="1" xfId="7" applyFont="1" applyFill="1" applyBorder="1" applyAlignment="1">
      <alignment horizontal="center" vertical="center" wrapText="1"/>
    </xf>
    <xf numFmtId="0" fontId="27" fillId="3" borderId="20" xfId="0" applyFont="1" applyFill="1" applyBorder="1" applyAlignment="1">
      <alignment horizontal="center" vertical="center"/>
    </xf>
    <xf numFmtId="49" fontId="23" fillId="0" borderId="9" xfId="0" applyNumberFormat="1" applyFont="1" applyBorder="1" applyAlignment="1">
      <alignment horizontal="center" vertical="center" wrapText="1"/>
    </xf>
    <xf numFmtId="49" fontId="23" fillId="0" borderId="4" xfId="0" applyNumberFormat="1" applyFont="1" applyBorder="1" applyAlignment="1">
      <alignment horizontal="center" vertical="center" wrapText="1"/>
    </xf>
    <xf numFmtId="0" fontId="23" fillId="0" borderId="9" xfId="0" applyFont="1" applyBorder="1" applyAlignment="1">
      <alignment horizontal="center" vertical="center" wrapText="1"/>
    </xf>
    <xf numFmtId="0" fontId="23" fillId="0" borderId="4" xfId="0" applyFont="1" applyBorder="1" applyAlignment="1">
      <alignment horizontal="center" vertical="center" wrapText="1"/>
    </xf>
    <xf numFmtId="0" fontId="23" fillId="2" borderId="9"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0" borderId="6" xfId="0" applyFont="1" applyBorder="1" applyAlignment="1">
      <alignment horizontal="center" vertical="center" wrapText="1"/>
    </xf>
    <xf numFmtId="49" fontId="23" fillId="0" borderId="6" xfId="0" applyNumberFormat="1" applyFont="1" applyBorder="1" applyAlignment="1">
      <alignment horizontal="center" vertical="center" wrapText="1"/>
    </xf>
    <xf numFmtId="0" fontId="25" fillId="0" borderId="6" xfId="0" applyFont="1" applyBorder="1" applyAlignment="1">
      <alignment horizontal="center" vertical="center" wrapText="1"/>
    </xf>
    <xf numFmtId="0" fontId="25" fillId="0" borderId="4" xfId="0" applyFont="1" applyBorder="1" applyAlignment="1">
      <alignment horizontal="center" vertical="center" wrapText="1"/>
    </xf>
    <xf numFmtId="49" fontId="25" fillId="0" borderId="6" xfId="0" applyNumberFormat="1" applyFont="1" applyBorder="1" applyAlignment="1">
      <alignment horizontal="center" vertical="center" wrapText="1"/>
    </xf>
    <xf numFmtId="49" fontId="68" fillId="0" borderId="6" xfId="0" applyNumberFormat="1" applyFont="1" applyBorder="1" applyAlignment="1" applyProtection="1">
      <alignment horizontal="center" vertical="center" wrapText="1"/>
      <protection locked="0"/>
    </xf>
    <xf numFmtId="49" fontId="68" fillId="0" borderId="4" xfId="0" applyNumberFormat="1" applyFont="1" applyBorder="1" applyAlignment="1" applyProtection="1">
      <alignment horizontal="center" vertical="center" wrapText="1"/>
      <protection locked="0"/>
    </xf>
    <xf numFmtId="0" fontId="26" fillId="0" borderId="0" xfId="0" applyFont="1" applyAlignment="1">
      <alignment vertical="center" wrapText="1"/>
    </xf>
    <xf numFmtId="0" fontId="22" fillId="5" borderId="22" xfId="0" applyFont="1" applyFill="1" applyBorder="1" applyAlignment="1">
      <alignment horizontal="center" vertical="center" wrapText="1"/>
    </xf>
    <xf numFmtId="0" fontId="22" fillId="5" borderId="24"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39" fillId="5" borderId="23" xfId="0" applyFont="1" applyFill="1" applyBorder="1" applyAlignment="1">
      <alignment horizontal="center" vertical="center" wrapText="1"/>
    </xf>
    <xf numFmtId="0" fontId="39" fillId="5" borderId="25" xfId="0" applyFont="1" applyFill="1" applyBorder="1" applyAlignment="1">
      <alignment horizontal="center" vertical="center" wrapText="1"/>
    </xf>
    <xf numFmtId="0" fontId="63" fillId="0" borderId="50" xfId="0" applyFont="1" applyBorder="1" applyAlignment="1">
      <alignment vertical="center" wrapText="1"/>
    </xf>
    <xf numFmtId="0" fontId="64" fillId="0" borderId="50" xfId="0" applyFont="1" applyBorder="1" applyAlignment="1">
      <alignment vertical="center" wrapText="1"/>
    </xf>
    <xf numFmtId="0" fontId="0" fillId="0" borderId="50" xfId="0" applyBorder="1" applyAlignment="1">
      <alignment vertical="center" wrapText="1"/>
    </xf>
    <xf numFmtId="0" fontId="0" fillId="5" borderId="25" xfId="0" applyFill="1" applyBorder="1" applyAlignment="1">
      <alignment horizontal="center" vertical="center" wrapText="1"/>
    </xf>
    <xf numFmtId="0" fontId="39" fillId="5" borderId="26" xfId="0" applyFont="1" applyFill="1" applyBorder="1" applyAlignment="1">
      <alignment horizontal="center" vertical="center" wrapText="1"/>
    </xf>
    <xf numFmtId="0" fontId="0" fillId="5" borderId="27" xfId="0" applyFill="1" applyBorder="1" applyAlignment="1">
      <alignment horizontal="center" vertical="center" wrapText="1"/>
    </xf>
    <xf numFmtId="0" fontId="26" fillId="5" borderId="43" xfId="0" applyFont="1" applyFill="1" applyBorder="1" applyAlignment="1">
      <alignment horizontal="center" vertical="center" wrapText="1"/>
    </xf>
    <xf numFmtId="0" fontId="26" fillId="5" borderId="44" xfId="0" applyFont="1" applyFill="1" applyBorder="1" applyAlignment="1">
      <alignment horizontal="center" vertical="center" wrapText="1"/>
    </xf>
    <xf numFmtId="0" fontId="39" fillId="5" borderId="45" xfId="0" applyFont="1" applyFill="1" applyBorder="1" applyAlignment="1">
      <alignment horizontal="center" vertical="center" wrapText="1"/>
    </xf>
    <xf numFmtId="0" fontId="39" fillId="5" borderId="46" xfId="0" applyFont="1" applyFill="1" applyBorder="1" applyAlignment="1">
      <alignment horizontal="center" vertical="center" wrapText="1"/>
    </xf>
    <xf numFmtId="0" fontId="38" fillId="5" borderId="20" xfId="0" applyFont="1" applyFill="1" applyBorder="1" applyAlignment="1">
      <alignment horizontal="center" vertical="center" wrapText="1"/>
    </xf>
    <xf numFmtId="0" fontId="38" fillId="5" borderId="21" xfId="0" applyFont="1" applyFill="1" applyBorder="1" applyAlignment="1">
      <alignment horizontal="center" vertical="center" wrapText="1"/>
    </xf>
    <xf numFmtId="0" fontId="0" fillId="0" borderId="0" xfId="0" applyAlignment="1">
      <alignment vertical="center" wrapText="1"/>
    </xf>
    <xf numFmtId="0" fontId="96" fillId="0" borderId="0" xfId="0" applyFont="1" applyAlignment="1">
      <alignment vertical="center" wrapText="1"/>
    </xf>
    <xf numFmtId="0" fontId="96"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4" borderId="1" xfId="0" applyFont="1" applyFill="1" applyBorder="1" applyAlignment="1" applyProtection="1">
      <alignment horizontal="left" vertical="center" wrapText="1"/>
      <protection locked="0"/>
    </xf>
    <xf numFmtId="0" fontId="5" fillId="4" borderId="1" xfId="0" applyFont="1" applyFill="1" applyBorder="1" applyAlignment="1" applyProtection="1">
      <alignment horizontal="left"/>
      <protection locked="0"/>
    </xf>
    <xf numFmtId="4" fontId="102" fillId="4" borderId="53" xfId="0" applyNumberFormat="1" applyFont="1" applyFill="1" applyBorder="1" applyAlignment="1">
      <alignment horizontal="center" vertical="center"/>
    </xf>
    <xf numFmtId="0" fontId="102" fillId="4" borderId="54" xfId="0" applyFont="1" applyFill="1" applyBorder="1" applyAlignment="1">
      <alignment horizontal="center" vertical="center"/>
    </xf>
    <xf numFmtId="0" fontId="88" fillId="4" borderId="54" xfId="0" applyFont="1" applyFill="1" applyBorder="1" applyAlignment="1">
      <alignment horizontal="center" vertical="center"/>
    </xf>
    <xf numFmtId="0" fontId="88" fillId="4" borderId="55" xfId="0" applyFont="1" applyFill="1" applyBorder="1" applyAlignment="1">
      <alignment horizontal="center" vertical="center"/>
    </xf>
    <xf numFmtId="0" fontId="100" fillId="0" borderId="0" xfId="0" applyFont="1" applyAlignment="1">
      <alignment horizontal="center" vertical="center" wrapText="1"/>
    </xf>
    <xf numFmtId="0" fontId="88" fillId="0" borderId="0" xfId="0" applyFont="1" applyAlignment="1">
      <alignment horizontal="center" vertical="center"/>
    </xf>
    <xf numFmtId="0" fontId="41" fillId="4" borderId="14" xfId="0" applyFont="1" applyFill="1" applyBorder="1" applyAlignment="1">
      <alignment horizontal="center" vertical="center"/>
    </xf>
    <xf numFmtId="0" fontId="41" fillId="4" borderId="17" xfId="0" applyFont="1" applyFill="1" applyBorder="1" applyAlignment="1">
      <alignment horizontal="center" vertical="center"/>
    </xf>
    <xf numFmtId="0" fontId="88" fillId="0" borderId="1" xfId="0" applyFont="1" applyBorder="1" applyAlignment="1">
      <alignment horizontal="center" vertical="center" wrapText="1"/>
    </xf>
  </cellXfs>
  <cellStyles count="381">
    <cellStyle name="20% — akcent 1 2" xfId="214" xr:uid="{991A6BFD-7F7B-427A-97EB-CE452BC54F16}"/>
    <cellStyle name="20% — akcent 2 2" xfId="218" xr:uid="{2EEE2DB5-9944-4308-80E1-460959082268}"/>
    <cellStyle name="20% — akcent 3 2" xfId="222" xr:uid="{73F96EA7-6DB0-4CAA-9EB1-184339376F48}"/>
    <cellStyle name="20% — akcent 4 2" xfId="226" xr:uid="{FB3CD8AB-5612-476C-BF0D-5FE601203DDC}"/>
    <cellStyle name="20% — akcent 5 2" xfId="230" xr:uid="{B40AF60A-CA48-4FBA-99EC-EC155722CF7E}"/>
    <cellStyle name="20% — akcent 6 2" xfId="234" xr:uid="{C6423D22-A041-40DD-9E72-1854397B9B5A}"/>
    <cellStyle name="40% — akcent 1 2" xfId="215" xr:uid="{5FC5AC0D-9D90-4FF9-BF96-8433EE2AAD40}"/>
    <cellStyle name="40% — akcent 2 2" xfId="219" xr:uid="{4C2E9798-FF1E-496A-9B37-8C6F3A6FCBB2}"/>
    <cellStyle name="40% — akcent 3 2" xfId="223" xr:uid="{E5D829B0-E369-462B-9FAB-C9DB29FC194A}"/>
    <cellStyle name="40% — akcent 4 2" xfId="227" xr:uid="{5A580DB9-D38A-46CE-8482-1F10EDB3378D}"/>
    <cellStyle name="40% — akcent 5 2" xfId="231" xr:uid="{65186A5E-5403-4BC9-8EAF-EA40776EDC45}"/>
    <cellStyle name="40% — akcent 6 2" xfId="235" xr:uid="{FFD66B3A-F1ED-42BD-A6DA-E904A4D7BD2B}"/>
    <cellStyle name="60% — akcent 1 2" xfId="216" xr:uid="{63D271D9-90C8-4F38-B3F7-DB485C78620B}"/>
    <cellStyle name="60% — akcent 2 2" xfId="220" xr:uid="{9DBBB926-B013-40B7-AE51-C7D9ACE8C586}"/>
    <cellStyle name="60% — akcent 3 2" xfId="224" xr:uid="{C5AF3AA5-EA71-43CB-8478-7ABAF65FE216}"/>
    <cellStyle name="60% — akcent 4 2" xfId="228" xr:uid="{6B15D105-7363-4894-B472-732517AA6C8C}"/>
    <cellStyle name="60% — akcent 5 2" xfId="232" xr:uid="{10A578A8-3BED-49AD-A393-606B22E4EDEB}"/>
    <cellStyle name="60% — akcent 6 2" xfId="236" xr:uid="{3E0DEDAD-1BA9-485A-9869-38A37B04B10A}"/>
    <cellStyle name="Akcent 1 2" xfId="213" xr:uid="{7C506FD6-3D4E-4406-A53A-CD795934F4A4}"/>
    <cellStyle name="Akcent 2 2" xfId="217" xr:uid="{011562CC-1D94-4282-8375-DDA15D859563}"/>
    <cellStyle name="Akcent 3 2" xfId="221" xr:uid="{D40FFA85-E123-4471-AC0E-658431995202}"/>
    <cellStyle name="Akcent 4 2" xfId="225" xr:uid="{F5C5A7AF-62A1-4088-99EC-5763BA79BA7B}"/>
    <cellStyle name="Akcent 5 2" xfId="229" xr:uid="{EC688EBD-1621-40DC-A34A-0A5C90007F15}"/>
    <cellStyle name="Akcent 6 2" xfId="233" xr:uid="{2C1F5D5C-2524-46A2-8437-3E62696AC057}"/>
    <cellStyle name="Dane wejściowe 2" xfId="205" xr:uid="{625AA312-6FCA-4D0F-AD42-B44710787913}"/>
    <cellStyle name="Dane wyjściowe 2" xfId="206" xr:uid="{0213AF6C-7550-4CA1-9D7C-5F4E85D06805}"/>
    <cellStyle name="Dobry 2" xfId="202" xr:uid="{7D4773DE-9D62-4065-88C0-7BE72D3C63D8}"/>
    <cellStyle name="Excel Built-in Currency" xfId="14" xr:uid="{00000000-0005-0000-0000-000000000000}"/>
    <cellStyle name="Excel Built-in Hyperlink" xfId="15" xr:uid="{00000000-0005-0000-0000-000001000000}"/>
    <cellStyle name="Excel Built-in Normal" xfId="16" xr:uid="{00000000-0005-0000-0000-000002000000}"/>
    <cellStyle name="Excel Built-in Normal 1" xfId="17" xr:uid="{00000000-0005-0000-0000-000003000000}"/>
    <cellStyle name="Excel Built-in Normal 2" xfId="80" xr:uid="{00000000-0005-0000-0000-000004000000}"/>
    <cellStyle name="Heading" xfId="18" xr:uid="{00000000-0005-0000-0000-000005000000}"/>
    <cellStyle name="Heading1" xfId="19" xr:uid="{00000000-0005-0000-0000-000006000000}"/>
    <cellStyle name="Hiperłącze" xfId="380" builtinId="8"/>
    <cellStyle name="Hiperłącze 2" xfId="8" xr:uid="{00000000-0005-0000-0000-000008000000}"/>
    <cellStyle name="Hiperłącze 2 2" xfId="20" xr:uid="{00000000-0005-0000-0000-000009000000}"/>
    <cellStyle name="Hiperłącze 3" xfId="21" xr:uid="{00000000-0005-0000-0000-00000A000000}"/>
    <cellStyle name="Hiperłącze 3 2" xfId="81" xr:uid="{00000000-0005-0000-0000-00000B000000}"/>
    <cellStyle name="Komórka połączona 2" xfId="208" xr:uid="{E1B6859A-1E0A-4529-9AC4-1F8441A71DD9}"/>
    <cellStyle name="Komórka zaznaczona 2" xfId="209" xr:uid="{4B636EB5-BA91-4615-B0D1-6B6DD6722131}"/>
    <cellStyle name="Nagłówek 1 2" xfId="198" xr:uid="{0BBE83D5-5B41-48FF-96FD-650A37B4847C}"/>
    <cellStyle name="Nagłówek 2 2" xfId="199" xr:uid="{01515192-1D93-45FC-B86C-CBA6BCFDCF77}"/>
    <cellStyle name="Nagłówek 3 2" xfId="200" xr:uid="{9B311190-03C1-441F-AF3A-9D5FB708706B}"/>
    <cellStyle name="Nagłówek 4 2" xfId="201" xr:uid="{C59AC0B1-0E26-4A36-A26D-0EDEC035C971}"/>
    <cellStyle name="Neutralny 2" xfId="204" xr:uid="{3B1DFE09-1818-4F1F-949C-CA4789334952}"/>
    <cellStyle name="Normalny" xfId="0" builtinId="0"/>
    <cellStyle name="Normalny 10" xfId="22" xr:uid="{00000000-0005-0000-0000-00000D000000}"/>
    <cellStyle name="Normalny 10 2" xfId="82" xr:uid="{00000000-0005-0000-0000-00000E000000}"/>
    <cellStyle name="Normalny 11" xfId="7" xr:uid="{00000000-0005-0000-0000-00000F000000}"/>
    <cellStyle name="Normalny 11 2" xfId="23" xr:uid="{00000000-0005-0000-0000-000010000000}"/>
    <cellStyle name="Normalny 11 2 2" xfId="165" xr:uid="{00000000-0005-0000-0000-000011000000}"/>
    <cellStyle name="Normalny 11 3" xfId="256" xr:uid="{AFABF3C2-3444-468C-A228-C3AB7E69DD6D}"/>
    <cellStyle name="Normalny 12" xfId="24" xr:uid="{00000000-0005-0000-0000-000012000000}"/>
    <cellStyle name="Normalny 12 2" xfId="83" xr:uid="{00000000-0005-0000-0000-000013000000}"/>
    <cellStyle name="Normalny 13" xfId="25" xr:uid="{00000000-0005-0000-0000-000014000000}"/>
    <cellStyle name="Normalny 13 2" xfId="84" xr:uid="{00000000-0005-0000-0000-000015000000}"/>
    <cellStyle name="Normalny 14" xfId="26" xr:uid="{00000000-0005-0000-0000-000016000000}"/>
    <cellStyle name="Normalny 14 2" xfId="85" xr:uid="{00000000-0005-0000-0000-000017000000}"/>
    <cellStyle name="Normalny 15" xfId="130" xr:uid="{00000000-0005-0000-0000-000018000000}"/>
    <cellStyle name="Normalny 15 2" xfId="257" xr:uid="{C0BBAAB7-3068-4647-8CB7-85350F34D27D}"/>
    <cellStyle name="Normalny 16" xfId="27" xr:uid="{00000000-0005-0000-0000-000019000000}"/>
    <cellStyle name="Normalny 16 2" xfId="86" xr:uid="{00000000-0005-0000-0000-00001A000000}"/>
    <cellStyle name="Normalny 17" xfId="28" xr:uid="{00000000-0005-0000-0000-00001B000000}"/>
    <cellStyle name="Normalny 17 2" xfId="87" xr:uid="{00000000-0005-0000-0000-00001C000000}"/>
    <cellStyle name="Normalny 18" xfId="29" xr:uid="{00000000-0005-0000-0000-00001D000000}"/>
    <cellStyle name="Normalny 18 2" xfId="88" xr:uid="{00000000-0005-0000-0000-00001E000000}"/>
    <cellStyle name="Normalny 19" xfId="30" xr:uid="{00000000-0005-0000-0000-00001F000000}"/>
    <cellStyle name="Normalny 19 2" xfId="89" xr:uid="{00000000-0005-0000-0000-000020000000}"/>
    <cellStyle name="Normalny 2" xfId="1" xr:uid="{00000000-0005-0000-0000-000021000000}"/>
    <cellStyle name="Normalny 2 2" xfId="32" xr:uid="{00000000-0005-0000-0000-000022000000}"/>
    <cellStyle name="Normalny 2 2 2" xfId="91" xr:uid="{00000000-0005-0000-0000-000023000000}"/>
    <cellStyle name="Normalny 2 3" xfId="33" xr:uid="{00000000-0005-0000-0000-000024000000}"/>
    <cellStyle name="Normalny 2 3 2" xfId="92" xr:uid="{00000000-0005-0000-0000-000025000000}"/>
    <cellStyle name="Normalny 2 4" xfId="34" xr:uid="{00000000-0005-0000-0000-000026000000}"/>
    <cellStyle name="Normalny 2 4 2" xfId="35" xr:uid="{00000000-0005-0000-0000-000027000000}"/>
    <cellStyle name="Normalny 2 4 2 2" xfId="94" xr:uid="{00000000-0005-0000-0000-000028000000}"/>
    <cellStyle name="Normalny 2 4 3" xfId="93" xr:uid="{00000000-0005-0000-0000-000029000000}"/>
    <cellStyle name="Normalny 2 5" xfId="31" xr:uid="{00000000-0005-0000-0000-00002A000000}"/>
    <cellStyle name="Normalny 2 6" xfId="90" xr:uid="{00000000-0005-0000-0000-00002B000000}"/>
    <cellStyle name="Normalny 20" xfId="36" xr:uid="{00000000-0005-0000-0000-00002C000000}"/>
    <cellStyle name="Normalny 20 2" xfId="95" xr:uid="{00000000-0005-0000-0000-00002D000000}"/>
    <cellStyle name="Normalny 21" xfId="37" xr:uid="{00000000-0005-0000-0000-00002E000000}"/>
    <cellStyle name="Normalny 21 2" xfId="96" xr:uid="{00000000-0005-0000-0000-00002F000000}"/>
    <cellStyle name="Normalny 22" xfId="38" xr:uid="{00000000-0005-0000-0000-000030000000}"/>
    <cellStyle name="Normalny 22 2" xfId="97" xr:uid="{00000000-0005-0000-0000-000031000000}"/>
    <cellStyle name="Normalny 23" xfId="39" xr:uid="{00000000-0005-0000-0000-000032000000}"/>
    <cellStyle name="Normalny 23 2" xfId="98" xr:uid="{00000000-0005-0000-0000-000033000000}"/>
    <cellStyle name="Normalny 3" xfId="3" xr:uid="{00000000-0005-0000-0000-000034000000}"/>
    <cellStyle name="Normalny 3 2" xfId="5" xr:uid="{00000000-0005-0000-0000-000035000000}"/>
    <cellStyle name="Normalny 3 2 2" xfId="42" xr:uid="{00000000-0005-0000-0000-000036000000}"/>
    <cellStyle name="Normalny 3 2 2 2" xfId="100" xr:uid="{00000000-0005-0000-0000-000037000000}"/>
    <cellStyle name="Normalny 3 2 3" xfId="41" xr:uid="{00000000-0005-0000-0000-000038000000}"/>
    <cellStyle name="Normalny 3 2 3 2" xfId="166" xr:uid="{00000000-0005-0000-0000-000039000000}"/>
    <cellStyle name="Normalny 3 3" xfId="43" xr:uid="{00000000-0005-0000-0000-00003A000000}"/>
    <cellStyle name="Normalny 3 3 2" xfId="101" xr:uid="{00000000-0005-0000-0000-00003B000000}"/>
    <cellStyle name="Normalny 3 4" xfId="44" xr:uid="{00000000-0005-0000-0000-00003C000000}"/>
    <cellStyle name="Normalny 3 4 2" xfId="102" xr:uid="{00000000-0005-0000-0000-00003D000000}"/>
    <cellStyle name="Normalny 3 5" xfId="40" xr:uid="{00000000-0005-0000-0000-00003E000000}"/>
    <cellStyle name="Normalny 3 6" xfId="99" xr:uid="{00000000-0005-0000-0000-00003F000000}"/>
    <cellStyle name="Normalny 4" xfId="12" xr:uid="{00000000-0005-0000-0000-000040000000}"/>
    <cellStyle name="Normalny 4 2" xfId="46" xr:uid="{00000000-0005-0000-0000-000041000000}"/>
    <cellStyle name="Normalny 4 2 2" xfId="104" xr:uid="{00000000-0005-0000-0000-000042000000}"/>
    <cellStyle name="Normalny 4 3" xfId="47" xr:uid="{00000000-0005-0000-0000-000043000000}"/>
    <cellStyle name="Normalny 4 3 2" xfId="105" xr:uid="{00000000-0005-0000-0000-000044000000}"/>
    <cellStyle name="Normalny 4 4" xfId="45" xr:uid="{00000000-0005-0000-0000-000045000000}"/>
    <cellStyle name="Normalny 4 4 2" xfId="167" xr:uid="{00000000-0005-0000-0000-000046000000}"/>
    <cellStyle name="Normalny 4 5" xfId="103" xr:uid="{00000000-0005-0000-0000-000047000000}"/>
    <cellStyle name="Normalny 5" xfId="48" xr:uid="{00000000-0005-0000-0000-000048000000}"/>
    <cellStyle name="Normalny 5 2" xfId="106" xr:uid="{00000000-0005-0000-0000-000049000000}"/>
    <cellStyle name="Normalny 6" xfId="49" xr:uid="{00000000-0005-0000-0000-00004A000000}"/>
    <cellStyle name="Normalny 6 2" xfId="50" xr:uid="{00000000-0005-0000-0000-00004B000000}"/>
    <cellStyle name="Normalny 6 2 2" xfId="108" xr:uid="{00000000-0005-0000-0000-00004C000000}"/>
    <cellStyle name="Normalny 6 2 3" xfId="176" xr:uid="{00000000-0005-0000-0000-00004D000000}"/>
    <cellStyle name="Normalny 6 3" xfId="107" xr:uid="{00000000-0005-0000-0000-00004E000000}"/>
    <cellStyle name="Normalny 6 4" xfId="168" xr:uid="{00000000-0005-0000-0000-00004F000000}"/>
    <cellStyle name="Normalny 7" xfId="51" xr:uid="{00000000-0005-0000-0000-000050000000}"/>
    <cellStyle name="Normalny 7 2" xfId="109" xr:uid="{00000000-0005-0000-0000-000051000000}"/>
    <cellStyle name="Normalny 8" xfId="52" xr:uid="{00000000-0005-0000-0000-000052000000}"/>
    <cellStyle name="Normalny 8 2" xfId="110" xr:uid="{00000000-0005-0000-0000-000053000000}"/>
    <cellStyle name="Normalny 8 3" xfId="175" xr:uid="{00000000-0005-0000-0000-000054000000}"/>
    <cellStyle name="Normalny 9" xfId="13" xr:uid="{00000000-0005-0000-0000-000055000000}"/>
    <cellStyle name="Normalny 9 2" xfId="237" xr:uid="{345C2717-AFEE-4BF9-8433-76ED57DE1CDD}"/>
    <cellStyle name="Obliczenia 2" xfId="207" xr:uid="{A3EEC36D-B5C5-45D8-9564-017872001566}"/>
    <cellStyle name="Procentowy 2" xfId="53" xr:uid="{00000000-0005-0000-0000-000056000000}"/>
    <cellStyle name="Procentowy 2 2" xfId="54" xr:uid="{00000000-0005-0000-0000-000057000000}"/>
    <cellStyle name="Procentowy 2 2 2" xfId="112" xr:uid="{00000000-0005-0000-0000-000058000000}"/>
    <cellStyle name="Procentowy 2 2 3" xfId="177" xr:uid="{00000000-0005-0000-0000-000059000000}"/>
    <cellStyle name="Procentowy 2 3" xfId="111" xr:uid="{00000000-0005-0000-0000-00005A000000}"/>
    <cellStyle name="Procentowy 2 4" xfId="169" xr:uid="{00000000-0005-0000-0000-00005B000000}"/>
    <cellStyle name="Result" xfId="55" xr:uid="{00000000-0005-0000-0000-00005C000000}"/>
    <cellStyle name="Result2" xfId="56" xr:uid="{00000000-0005-0000-0000-00005D000000}"/>
    <cellStyle name="Suma 2" xfId="212" xr:uid="{43B383AF-3B26-4D79-A250-0B680556E37F}"/>
    <cellStyle name="Tekst objaśnienia 2" xfId="211" xr:uid="{D9FB2AB8-15D2-41DA-8822-D25CFE8A5675}"/>
    <cellStyle name="Tekst ostrzeżenia 2" xfId="210" xr:uid="{E383BB1A-33A3-453B-99B6-2E4C6F660B8A}"/>
    <cellStyle name="Tytuł" xfId="180" builtinId="15" customBuiltin="1"/>
    <cellStyle name="Uwaga 2" xfId="238" xr:uid="{97EAEAA5-1FD3-42F9-BAF7-39CF6D853A15}"/>
    <cellStyle name="Walutowy" xfId="79" builtinId="4"/>
    <cellStyle name="Walutowy 10" xfId="258" xr:uid="{FB1E7612-F6EB-4D02-8C51-A3A9DEA6FC54}"/>
    <cellStyle name="Walutowy 11" xfId="287" xr:uid="{4FAA1900-2797-4316-842C-14B2B691FE1B}"/>
    <cellStyle name="Walutowy 2" xfId="2" xr:uid="{00000000-0005-0000-0000-00005F000000}"/>
    <cellStyle name="Walutowy 2 10" xfId="259" xr:uid="{40383FD9-D900-4B07-9D8D-A51FD26FAD63}"/>
    <cellStyle name="Walutowy 2 11" xfId="275" xr:uid="{D64F381C-91F9-4D82-ACCE-D49E45C046E7}"/>
    <cellStyle name="Walutowy 2 2" xfId="9" xr:uid="{00000000-0005-0000-0000-000060000000}"/>
    <cellStyle name="Walutowy 2 2 2" xfId="59" xr:uid="{00000000-0005-0000-0000-000061000000}"/>
    <cellStyle name="Walutowy 2 2 2 2" xfId="116" xr:uid="{00000000-0005-0000-0000-000062000000}"/>
    <cellStyle name="Walutowy 2 2 2 2 2" xfId="160" xr:uid="{00000000-0005-0000-0000-000063000000}"/>
    <cellStyle name="Walutowy 2 2 2 2 2 2" xfId="334" xr:uid="{E94B1135-F6B6-46FC-9326-7098C2B4877E}"/>
    <cellStyle name="Walutowy 2 2 2 2 3" xfId="251" xr:uid="{CE18DBD6-CE03-4535-B9E9-D987CADAD398}"/>
    <cellStyle name="Walutowy 2 2 2 2 3 2" xfId="375" xr:uid="{DD332B66-A0C0-491D-A32D-F1B064C4F637}"/>
    <cellStyle name="Walutowy 2 2 2 2 4" xfId="291" xr:uid="{650B97E2-B0E7-446E-9C06-9134A316CFA7}"/>
    <cellStyle name="Walutowy 2 2 2 3" xfId="143" xr:uid="{00000000-0005-0000-0000-000064000000}"/>
    <cellStyle name="Walutowy 2 2 2 3 2" xfId="317" xr:uid="{A4D6F86B-1904-426E-A3E3-F104D38D7B12}"/>
    <cellStyle name="Walutowy 2 2 2 4" xfId="193" xr:uid="{9DD20242-3954-420A-93CA-6874AA6EDAE5}"/>
    <cellStyle name="Walutowy 2 2 2 4 2" xfId="358" xr:uid="{BF4728F8-AFE8-47E3-B9C7-1DAE189C85C7}"/>
    <cellStyle name="Walutowy 2 2 2 5" xfId="270" xr:uid="{896E4ACE-CFF8-4E55-9D0A-26E1E4FA662A}"/>
    <cellStyle name="Walutowy 2 2 3" xfId="58" xr:uid="{00000000-0005-0000-0000-000065000000}"/>
    <cellStyle name="Walutowy 2 2 3 2" xfId="150" xr:uid="{00000000-0005-0000-0000-000066000000}"/>
    <cellStyle name="Walutowy 2 2 3 2 2" xfId="324" xr:uid="{14DDFAAA-349A-446A-BE24-254589DB1026}"/>
    <cellStyle name="Walutowy 2 2 3 3" xfId="241" xr:uid="{C24BC3EB-5400-4F38-9623-B20E8681BB5B}"/>
    <cellStyle name="Walutowy 2 2 3 3 2" xfId="365" xr:uid="{658AC66A-4E02-4FD4-8A23-788B680A5D97}"/>
    <cellStyle name="Walutowy 2 2 4" xfId="76" xr:uid="{00000000-0005-0000-0000-000067000000}"/>
    <cellStyle name="Walutowy 2 2 4 2" xfId="172" xr:uid="{00000000-0005-0000-0000-000068000000}"/>
    <cellStyle name="Walutowy 2 2 4 2 2" xfId="341" xr:uid="{332B311F-7F11-4779-8579-336B485D8405}"/>
    <cellStyle name="Walutowy 2 2 4 3" xfId="284" xr:uid="{DBBCF772-242C-41A0-944D-B7836EC7E2F1}"/>
    <cellStyle name="Walutowy 2 2 5" xfId="115" xr:uid="{00000000-0005-0000-0000-000069000000}"/>
    <cellStyle name="Walutowy 2 2 5 2" xfId="290" xr:uid="{502FE411-5A56-4AF5-A02F-02E5CDFFF491}"/>
    <cellStyle name="Walutowy 2 2 6" xfId="133" xr:uid="{00000000-0005-0000-0000-00006A000000}"/>
    <cellStyle name="Walutowy 2 2 6 2" xfId="307" xr:uid="{16713A68-209E-471D-839A-E2BC2645A9F1}"/>
    <cellStyle name="Walutowy 2 2 7" xfId="183" xr:uid="{E5319B91-F000-43D6-9A4F-AEE549091037}"/>
    <cellStyle name="Walutowy 2 2 7 2" xfId="348" xr:uid="{EC249F09-79EA-419F-973A-76DF62837868}"/>
    <cellStyle name="Walutowy 2 2 8" xfId="260" xr:uid="{953E6801-1523-4B06-A716-A017C8185920}"/>
    <cellStyle name="Walutowy 2 2 9" xfId="278" xr:uid="{FC51F644-E2E6-4761-A9B9-63D08E0EB51B}"/>
    <cellStyle name="Walutowy 2 3" xfId="60" xr:uid="{00000000-0005-0000-0000-00006B000000}"/>
    <cellStyle name="Walutowy 2 3 2" xfId="117" xr:uid="{00000000-0005-0000-0000-00006C000000}"/>
    <cellStyle name="Walutowy 2 3 2 2" xfId="159" xr:uid="{00000000-0005-0000-0000-00006D000000}"/>
    <cellStyle name="Walutowy 2 3 2 2 2" xfId="333" xr:uid="{7D355951-02E6-4D5C-8758-A90DE0EBA054}"/>
    <cellStyle name="Walutowy 2 3 2 3" xfId="250" xr:uid="{987FA45A-BB97-48A7-A9E4-1486D8F27AC5}"/>
    <cellStyle name="Walutowy 2 3 2 3 2" xfId="374" xr:uid="{9CD9B9A7-A9BB-473E-B6BF-B8C85F837DE3}"/>
    <cellStyle name="Walutowy 2 3 2 4" xfId="292" xr:uid="{B7A648C5-2433-4563-AF35-BEE01C84386B}"/>
    <cellStyle name="Walutowy 2 3 3" xfId="142" xr:uid="{00000000-0005-0000-0000-00006E000000}"/>
    <cellStyle name="Walutowy 2 3 3 2" xfId="316" xr:uid="{D9EEBC7C-A037-43FB-A485-536A0879B7F4}"/>
    <cellStyle name="Walutowy 2 3 4" xfId="192" xr:uid="{5468093B-4787-48DC-9B7A-FFF6B83BFD72}"/>
    <cellStyle name="Walutowy 2 3 4 2" xfId="357" xr:uid="{4EA2A743-56F8-41D6-918F-8CA92CD824E4}"/>
    <cellStyle name="Walutowy 2 3 5" xfId="269" xr:uid="{D66E3C43-CC3C-4472-98A7-079BA34AEDAB}"/>
    <cellStyle name="Walutowy 2 4" xfId="61" xr:uid="{00000000-0005-0000-0000-00006F000000}"/>
    <cellStyle name="Walutowy 2 4 2" xfId="118" xr:uid="{00000000-0005-0000-0000-000070000000}"/>
    <cellStyle name="Walutowy 2 4 2 2" xfId="155" xr:uid="{00000000-0005-0000-0000-000071000000}"/>
    <cellStyle name="Walutowy 2 4 2 2 2" xfId="329" xr:uid="{1456E021-4C61-4301-B0E9-4D8940CB070D}"/>
    <cellStyle name="Walutowy 2 4 2 3" xfId="246" xr:uid="{CB6AA8FC-32C1-4E8D-A0C9-8D0ED3BDBC7D}"/>
    <cellStyle name="Walutowy 2 4 2 3 2" xfId="370" xr:uid="{420850FC-9DB8-4866-9DAE-899826B33F95}"/>
    <cellStyle name="Walutowy 2 4 2 4" xfId="293" xr:uid="{EAD726FE-9DD5-4CDD-8EF4-167BFB917BA4}"/>
    <cellStyle name="Walutowy 2 4 3" xfId="138" xr:uid="{00000000-0005-0000-0000-000072000000}"/>
    <cellStyle name="Walutowy 2 4 3 2" xfId="312" xr:uid="{D3079DD8-D472-49D6-9181-46A733E90F92}"/>
    <cellStyle name="Walutowy 2 4 4" xfId="188" xr:uid="{BB0C8A71-D981-46E9-A03C-3DE821C53009}"/>
    <cellStyle name="Walutowy 2 4 4 2" xfId="353" xr:uid="{5430CEBA-10F5-48AA-96FE-E41D0DFBFDC5}"/>
    <cellStyle name="Walutowy 2 4 5" xfId="265" xr:uid="{504F0215-754B-470F-8BD1-9BC21826168D}"/>
    <cellStyle name="Walutowy 2 5" xfId="57" xr:uid="{00000000-0005-0000-0000-000073000000}"/>
    <cellStyle name="Walutowy 2 5 2" xfId="149" xr:uid="{00000000-0005-0000-0000-000074000000}"/>
    <cellStyle name="Walutowy 2 5 2 2" xfId="323" xr:uid="{C84A19C8-752E-401E-93E7-E40E3EC4C6F0}"/>
    <cellStyle name="Walutowy 2 5 3" xfId="240" xr:uid="{72BA9FFE-6150-4AB3-BBD9-1E8349649AA2}"/>
    <cellStyle name="Walutowy 2 5 3 2" xfId="364" xr:uid="{1E97FDBD-8F09-4937-95C7-661560B6D44E}"/>
    <cellStyle name="Walutowy 2 6" xfId="73" xr:uid="{00000000-0005-0000-0000-000075000000}"/>
    <cellStyle name="Walutowy 2 6 2" xfId="171" xr:uid="{00000000-0005-0000-0000-000076000000}"/>
    <cellStyle name="Walutowy 2 6 2 2" xfId="340" xr:uid="{8E3A09DA-F21F-4C71-9715-D0BE9E5149DD}"/>
    <cellStyle name="Walutowy 2 6 3" xfId="281" xr:uid="{4C0A374E-22A8-4A97-B21C-4B01919AA098}"/>
    <cellStyle name="Walutowy 2 7" xfId="114" xr:uid="{00000000-0005-0000-0000-000077000000}"/>
    <cellStyle name="Walutowy 2 7 2" xfId="289" xr:uid="{D42FCE08-6E0B-4584-94ED-EB5E3FE5CD8B}"/>
    <cellStyle name="Walutowy 2 8" xfId="132" xr:uid="{00000000-0005-0000-0000-000078000000}"/>
    <cellStyle name="Walutowy 2 8 2" xfId="306" xr:uid="{C7A1799D-17EB-4B4C-A629-043FE48D7DC7}"/>
    <cellStyle name="Walutowy 2 9" xfId="182" xr:uid="{B89FBE02-8F28-4C47-A7FC-0DCB909E2F0E}"/>
    <cellStyle name="Walutowy 2 9 2" xfId="347" xr:uid="{5E06AE34-2D1F-47DE-A03A-2345FC861D8D}"/>
    <cellStyle name="Walutowy 3" xfId="4" xr:uid="{00000000-0005-0000-0000-000079000000}"/>
    <cellStyle name="Walutowy 3 10" xfId="261" xr:uid="{A5A0F731-AB73-44E5-8DB0-9F20834CEF56}"/>
    <cellStyle name="Walutowy 3 11" xfId="276" xr:uid="{0CF0AF68-E0CA-434E-BB10-C8DC7057809D}"/>
    <cellStyle name="Walutowy 3 2" xfId="6" xr:uid="{00000000-0005-0000-0000-00007A000000}"/>
    <cellStyle name="Walutowy 3 2 10" xfId="277" xr:uid="{668A2230-9686-4D3E-853F-54336076EC48}"/>
    <cellStyle name="Walutowy 3 2 2" xfId="11" xr:uid="{00000000-0005-0000-0000-00007B000000}"/>
    <cellStyle name="Walutowy 3 2 2 2" xfId="64" xr:uid="{00000000-0005-0000-0000-00007C000000}"/>
    <cellStyle name="Walutowy 3 2 2 2 2" xfId="162" xr:uid="{00000000-0005-0000-0000-00007D000000}"/>
    <cellStyle name="Walutowy 3 2 2 2 2 2" xfId="336" xr:uid="{8915FAF9-F005-4BDC-8BC9-6316BC46C67E}"/>
    <cellStyle name="Walutowy 3 2 2 2 3" xfId="253" xr:uid="{EC06DEBD-B003-4186-9415-854F2E35DBD7}"/>
    <cellStyle name="Walutowy 3 2 2 2 3 2" xfId="377" xr:uid="{436F1C95-9F0F-4A0C-8747-E826953AA040}"/>
    <cellStyle name="Walutowy 3 2 2 3" xfId="78" xr:uid="{00000000-0005-0000-0000-00007E000000}"/>
    <cellStyle name="Walutowy 3 2 2 3 2" xfId="179" xr:uid="{00000000-0005-0000-0000-00007F000000}"/>
    <cellStyle name="Walutowy 3 2 2 3 2 2" xfId="345" xr:uid="{06A9076A-CDBB-4739-8167-4EE4106B0856}"/>
    <cellStyle name="Walutowy 3 2 2 3 3" xfId="286" xr:uid="{5DF32B56-EF18-4C21-8DF2-498622C67689}"/>
    <cellStyle name="Walutowy 3 2 2 4" xfId="121" xr:uid="{00000000-0005-0000-0000-000080000000}"/>
    <cellStyle name="Walutowy 3 2 2 4 2" xfId="296" xr:uid="{3FDE8239-6ACA-4C9B-8C1D-2F3C74F21CD9}"/>
    <cellStyle name="Walutowy 3 2 2 5" xfId="145" xr:uid="{00000000-0005-0000-0000-000081000000}"/>
    <cellStyle name="Walutowy 3 2 2 5 2" xfId="319" xr:uid="{8868EC3D-3FC4-4AAA-98D6-8CDA811F096A}"/>
    <cellStyle name="Walutowy 3 2 2 6" xfId="195" xr:uid="{9AEDC93D-1BC0-4A0A-B2E7-CCE34150D2B1}"/>
    <cellStyle name="Walutowy 3 2 2 6 2" xfId="360" xr:uid="{2449E9A6-1CF8-4AB8-BBF0-E33B3F75B295}"/>
    <cellStyle name="Walutowy 3 2 2 7" xfId="272" xr:uid="{0B9832A3-3463-4BE0-9D42-454CA6D1D784}"/>
    <cellStyle name="Walutowy 3 2 2 8" xfId="280" xr:uid="{0093F790-DFD9-4382-9381-FEA0E75FCCA1}"/>
    <cellStyle name="Walutowy 3 2 3" xfId="65" xr:uid="{00000000-0005-0000-0000-000082000000}"/>
    <cellStyle name="Walutowy 3 2 3 2" xfId="122" xr:uid="{00000000-0005-0000-0000-000083000000}"/>
    <cellStyle name="Walutowy 3 2 3 2 2" xfId="157" xr:uid="{00000000-0005-0000-0000-000084000000}"/>
    <cellStyle name="Walutowy 3 2 3 2 2 2" xfId="331" xr:uid="{2639E720-6319-4370-8357-0C22D27C2DCF}"/>
    <cellStyle name="Walutowy 3 2 3 2 3" xfId="248" xr:uid="{5F45C54E-46D4-4B26-AE0C-0926A5979F13}"/>
    <cellStyle name="Walutowy 3 2 3 2 3 2" xfId="372" xr:uid="{78E33E23-CB14-4EE7-9AC3-B86B0422A9F4}"/>
    <cellStyle name="Walutowy 3 2 3 2 4" xfId="297" xr:uid="{954C5B64-A0FB-4B2F-8EC1-2CC0726A9BB1}"/>
    <cellStyle name="Walutowy 3 2 3 3" xfId="140" xr:uid="{00000000-0005-0000-0000-000085000000}"/>
    <cellStyle name="Walutowy 3 2 3 3 2" xfId="314" xr:uid="{30845192-16BD-4DAF-8B77-6BCE5AEEF970}"/>
    <cellStyle name="Walutowy 3 2 3 4" xfId="190" xr:uid="{2DD730BD-BFC7-4860-BAC7-139B3CCEAE5F}"/>
    <cellStyle name="Walutowy 3 2 3 4 2" xfId="355" xr:uid="{AE3B7D41-1435-472E-B57B-3AFC7142576E}"/>
    <cellStyle name="Walutowy 3 2 3 5" xfId="267" xr:uid="{DA28D15D-BAEB-4542-935E-A03A651E8044}"/>
    <cellStyle name="Walutowy 3 2 4" xfId="63" xr:uid="{00000000-0005-0000-0000-000086000000}"/>
    <cellStyle name="Walutowy 3 2 4 2" xfId="152" xr:uid="{00000000-0005-0000-0000-000087000000}"/>
    <cellStyle name="Walutowy 3 2 4 2 2" xfId="326" xr:uid="{4A2DC464-F8FC-48F3-9CEC-19EF23184803}"/>
    <cellStyle name="Walutowy 3 2 4 3" xfId="243" xr:uid="{22F816CE-3315-4535-87C1-FE750A7CBBDE}"/>
    <cellStyle name="Walutowy 3 2 4 3 2" xfId="367" xr:uid="{F28ADB18-F685-4F24-8FCD-D7CD9BB36FA2}"/>
    <cellStyle name="Walutowy 3 2 5" xfId="75" xr:uid="{00000000-0005-0000-0000-000088000000}"/>
    <cellStyle name="Walutowy 3 2 5 2" xfId="174" xr:uid="{00000000-0005-0000-0000-000089000000}"/>
    <cellStyle name="Walutowy 3 2 5 2 2" xfId="343" xr:uid="{3378D8C2-8178-4E80-8E4B-17027AA69801}"/>
    <cellStyle name="Walutowy 3 2 5 3" xfId="283" xr:uid="{617740A0-AABE-478A-94C2-91B3A4BD6085}"/>
    <cellStyle name="Walutowy 3 2 6" xfId="120" xr:uid="{00000000-0005-0000-0000-00008A000000}"/>
    <cellStyle name="Walutowy 3 2 6 2" xfId="295" xr:uid="{7D2FC301-FB43-4E87-AD9F-C0250BCB456C}"/>
    <cellStyle name="Walutowy 3 2 7" xfId="135" xr:uid="{00000000-0005-0000-0000-00008B000000}"/>
    <cellStyle name="Walutowy 3 2 7 2" xfId="309" xr:uid="{C144E331-5C81-4633-A222-A2D04826AD0F}"/>
    <cellStyle name="Walutowy 3 2 8" xfId="185" xr:uid="{674989B9-D6A4-4725-AD56-DDE200CF0BEE}"/>
    <cellStyle name="Walutowy 3 2 8 2" xfId="350" xr:uid="{CEDEE276-36CD-4BE4-B759-776D80E8F802}"/>
    <cellStyle name="Walutowy 3 2 9" xfId="262" xr:uid="{DFC6F47B-63FB-4D59-A940-175619A7940A}"/>
    <cellStyle name="Walutowy 3 3" xfId="10" xr:uid="{00000000-0005-0000-0000-00008C000000}"/>
    <cellStyle name="Walutowy 3 3 2" xfId="66" xr:uid="{00000000-0005-0000-0000-00008D000000}"/>
    <cellStyle name="Walutowy 3 3 2 2" xfId="161" xr:uid="{00000000-0005-0000-0000-00008E000000}"/>
    <cellStyle name="Walutowy 3 3 2 2 2" xfId="335" xr:uid="{5070B361-E287-490A-8765-239C3547BF73}"/>
    <cellStyle name="Walutowy 3 3 2 3" xfId="252" xr:uid="{D8BD2922-31E2-4E0F-9CF5-693CD0FCDC0E}"/>
    <cellStyle name="Walutowy 3 3 2 3 2" xfId="376" xr:uid="{37A7376C-D8F1-4C3B-B3BE-63DD2AC19D6B}"/>
    <cellStyle name="Walutowy 3 3 3" xfId="77" xr:uid="{00000000-0005-0000-0000-00008F000000}"/>
    <cellStyle name="Walutowy 3 3 3 2" xfId="178" xr:uid="{00000000-0005-0000-0000-000090000000}"/>
    <cellStyle name="Walutowy 3 3 3 2 2" xfId="344" xr:uid="{52677CF3-78F9-4A0A-AC15-E3EBC9D7339D}"/>
    <cellStyle name="Walutowy 3 3 3 3" xfId="285" xr:uid="{E88E04EF-73A3-48DC-B2E3-F6F075CFF936}"/>
    <cellStyle name="Walutowy 3 3 4" xfId="123" xr:uid="{00000000-0005-0000-0000-000091000000}"/>
    <cellStyle name="Walutowy 3 3 4 2" xfId="298" xr:uid="{4A103A10-7EBA-4D4A-90F2-FBF5A4214C2A}"/>
    <cellStyle name="Walutowy 3 3 5" xfId="144" xr:uid="{00000000-0005-0000-0000-000092000000}"/>
    <cellStyle name="Walutowy 3 3 5 2" xfId="318" xr:uid="{F975BB64-C263-497C-BBAA-744AA70F5BDD}"/>
    <cellStyle name="Walutowy 3 3 6" xfId="194" xr:uid="{D3BFF478-C7B8-4BCA-8B8E-96A6B5C8ED22}"/>
    <cellStyle name="Walutowy 3 3 6 2" xfId="359" xr:uid="{0902F1A7-290E-49A7-AB09-8DBFA5F09114}"/>
    <cellStyle name="Walutowy 3 3 7" xfId="271" xr:uid="{3857A5A1-2F41-4CD2-B618-4EA74F2BB877}"/>
    <cellStyle name="Walutowy 3 3 8" xfId="279" xr:uid="{98C65CD4-04D4-4999-8DF5-9511F0C9BF4C}"/>
    <cellStyle name="Walutowy 3 4" xfId="67" xr:uid="{00000000-0005-0000-0000-000093000000}"/>
    <cellStyle name="Walutowy 3 4 2" xfId="124" xr:uid="{00000000-0005-0000-0000-000094000000}"/>
    <cellStyle name="Walutowy 3 4 2 2" xfId="156" xr:uid="{00000000-0005-0000-0000-000095000000}"/>
    <cellStyle name="Walutowy 3 4 2 2 2" xfId="330" xr:uid="{1E19D4D7-166D-4272-B10E-E06F585D0217}"/>
    <cellStyle name="Walutowy 3 4 2 3" xfId="247" xr:uid="{BACC4C92-67A3-417E-A96F-FCBDD04E59CE}"/>
    <cellStyle name="Walutowy 3 4 2 3 2" xfId="371" xr:uid="{062CF379-559F-461E-8274-5105075B30C3}"/>
    <cellStyle name="Walutowy 3 4 2 4" xfId="299" xr:uid="{2FF45901-4D8A-41C1-8E29-0FCBB182F74B}"/>
    <cellStyle name="Walutowy 3 4 3" xfId="139" xr:uid="{00000000-0005-0000-0000-000096000000}"/>
    <cellStyle name="Walutowy 3 4 3 2" xfId="313" xr:uid="{11B2CF2A-B8ED-4C05-8F47-22F44494D33A}"/>
    <cellStyle name="Walutowy 3 4 4" xfId="189" xr:uid="{D6F3E50C-C758-468C-BD98-E6B84904BA9E}"/>
    <cellStyle name="Walutowy 3 4 4 2" xfId="354" xr:uid="{22711FBC-8A0A-494A-ABF1-7579485C9E6D}"/>
    <cellStyle name="Walutowy 3 4 5" xfId="266" xr:uid="{57EEC8FB-4238-4EEC-8BC7-B9CEF9FF1323}"/>
    <cellStyle name="Walutowy 3 5" xfId="62" xr:uid="{00000000-0005-0000-0000-000097000000}"/>
    <cellStyle name="Walutowy 3 5 2" xfId="151" xr:uid="{00000000-0005-0000-0000-000098000000}"/>
    <cellStyle name="Walutowy 3 5 2 2" xfId="325" xr:uid="{EB51205C-B6BF-487D-B350-9E13B8F9D28D}"/>
    <cellStyle name="Walutowy 3 5 3" xfId="242" xr:uid="{877353A4-A36A-422D-AB0C-D865973335AE}"/>
    <cellStyle name="Walutowy 3 5 3 2" xfId="366" xr:uid="{556D3BC4-E13C-4B8F-9B8B-AE80AFB4C279}"/>
    <cellStyle name="Walutowy 3 6" xfId="74" xr:uid="{00000000-0005-0000-0000-000099000000}"/>
    <cellStyle name="Walutowy 3 6 2" xfId="173" xr:uid="{00000000-0005-0000-0000-00009A000000}"/>
    <cellStyle name="Walutowy 3 6 2 2" xfId="342" xr:uid="{D523A5CE-E4C3-4C8A-A04E-F5F1198D8A0E}"/>
    <cellStyle name="Walutowy 3 6 3" xfId="282" xr:uid="{72E027B3-3ED3-4E6F-8F21-053DF96270C1}"/>
    <cellStyle name="Walutowy 3 7" xfId="119" xr:uid="{00000000-0005-0000-0000-00009B000000}"/>
    <cellStyle name="Walutowy 3 7 2" xfId="294" xr:uid="{92292C17-45F6-4CF6-AD26-8B0A79ED703D}"/>
    <cellStyle name="Walutowy 3 8" xfId="134" xr:uid="{00000000-0005-0000-0000-00009C000000}"/>
    <cellStyle name="Walutowy 3 8 2" xfId="308" xr:uid="{004AE36A-D986-4892-BB84-0364C8938B75}"/>
    <cellStyle name="Walutowy 3 9" xfId="184" xr:uid="{FECD7E69-6CEC-4D17-AF14-F3B18C791BC3}"/>
    <cellStyle name="Walutowy 3 9 2" xfId="349" xr:uid="{A1508A5E-CC71-47B4-8A9A-5054E0223311}"/>
    <cellStyle name="Walutowy 4" xfId="68" xr:uid="{00000000-0005-0000-0000-00009D000000}"/>
    <cellStyle name="Walutowy 4 2" xfId="69" xr:uid="{00000000-0005-0000-0000-00009E000000}"/>
    <cellStyle name="Walutowy 4 2 2" xfId="126" xr:uid="{00000000-0005-0000-0000-00009F000000}"/>
    <cellStyle name="Walutowy 4 2 2 2" xfId="163" xr:uid="{00000000-0005-0000-0000-0000A0000000}"/>
    <cellStyle name="Walutowy 4 2 2 2 2" xfId="337" xr:uid="{4113ADAE-F03A-416F-A40E-3A0B4BCB5313}"/>
    <cellStyle name="Walutowy 4 2 2 3" xfId="254" xr:uid="{EFAEEABC-4DEA-44E0-BAED-45710B9D6033}"/>
    <cellStyle name="Walutowy 4 2 2 3 2" xfId="378" xr:uid="{225C90D7-32C7-416F-99B3-7D0F33E15EEE}"/>
    <cellStyle name="Walutowy 4 2 2 4" xfId="301" xr:uid="{771828DA-578F-48F3-8DA3-B410DC41DD98}"/>
    <cellStyle name="Walutowy 4 2 3" xfId="146" xr:uid="{00000000-0005-0000-0000-0000A1000000}"/>
    <cellStyle name="Walutowy 4 2 3 2" xfId="320" xr:uid="{29860109-ACA9-450D-85DC-C01452B3D1B6}"/>
    <cellStyle name="Walutowy 4 2 4" xfId="196" xr:uid="{ADE1AF9A-66BB-48B4-9CCE-5C246E821D4D}"/>
    <cellStyle name="Walutowy 4 2 4 2" xfId="361" xr:uid="{4CBAEBD3-04F7-4BA4-AD14-3F46448C22C8}"/>
    <cellStyle name="Walutowy 4 2 5" xfId="273" xr:uid="{531F18BC-F4A7-46D8-A755-E6299E2FAE59}"/>
    <cellStyle name="Walutowy 4 3" xfId="125" xr:uid="{00000000-0005-0000-0000-0000A2000000}"/>
    <cellStyle name="Walutowy 4 3 2" xfId="153" xr:uid="{00000000-0005-0000-0000-0000A3000000}"/>
    <cellStyle name="Walutowy 4 3 2 2" xfId="327" xr:uid="{7130618A-F8E0-4C67-BF2B-536D489B717F}"/>
    <cellStyle name="Walutowy 4 3 3" xfId="244" xr:uid="{A5036987-7281-42C6-8B37-8243579232FF}"/>
    <cellStyle name="Walutowy 4 3 3 2" xfId="368" xr:uid="{D79E4BD8-6541-4216-BB84-5DC96FBF11FF}"/>
    <cellStyle name="Walutowy 4 3 4" xfId="300" xr:uid="{711AB457-AB07-4EC2-B14A-6407E0950481}"/>
    <cellStyle name="Walutowy 4 4" xfId="136" xr:uid="{00000000-0005-0000-0000-0000A4000000}"/>
    <cellStyle name="Walutowy 4 4 2" xfId="310" xr:uid="{C41C845D-3D6B-4772-B516-C460065CDAE9}"/>
    <cellStyle name="Walutowy 4 5" xfId="186" xr:uid="{CF9CDE86-387F-46D7-80A7-09F805698D3F}"/>
    <cellStyle name="Walutowy 4 5 2" xfId="351" xr:uid="{25827DB0-E962-4B52-940C-49F0FD8EB502}"/>
    <cellStyle name="Walutowy 4 6" xfId="263" xr:uid="{8B652060-3330-4286-BAE6-7D26020E1A80}"/>
    <cellStyle name="Walutowy 5" xfId="70" xr:uid="{00000000-0005-0000-0000-0000A5000000}"/>
    <cellStyle name="Walutowy 5 2" xfId="71" xr:uid="{00000000-0005-0000-0000-0000A6000000}"/>
    <cellStyle name="Walutowy 5 2 2" xfId="128" xr:uid="{00000000-0005-0000-0000-0000A7000000}"/>
    <cellStyle name="Walutowy 5 2 2 2" xfId="164" xr:uid="{00000000-0005-0000-0000-0000A8000000}"/>
    <cellStyle name="Walutowy 5 2 2 2 2" xfId="338" xr:uid="{E6867A04-7B2B-4503-BD3B-269389C8BCCD}"/>
    <cellStyle name="Walutowy 5 2 2 3" xfId="255" xr:uid="{C21B56DA-0C53-4D9A-A5E7-F9284479B0CE}"/>
    <cellStyle name="Walutowy 5 2 2 3 2" xfId="379" xr:uid="{E73A4C29-4930-4631-B274-B3AFB66747A2}"/>
    <cellStyle name="Walutowy 5 2 2 4" xfId="303" xr:uid="{97442272-86EA-4B74-9473-5D5C07F8A5F3}"/>
    <cellStyle name="Walutowy 5 2 3" xfId="147" xr:uid="{00000000-0005-0000-0000-0000A9000000}"/>
    <cellStyle name="Walutowy 5 2 3 2" xfId="321" xr:uid="{93E247DB-6DB9-44A6-A05F-2B127CD0CBC1}"/>
    <cellStyle name="Walutowy 5 2 4" xfId="197" xr:uid="{3366A9FF-5AD4-478F-8232-4B153C2B3217}"/>
    <cellStyle name="Walutowy 5 2 4 2" xfId="362" xr:uid="{AD2E245E-B2FD-4442-B010-283561CAB5B2}"/>
    <cellStyle name="Walutowy 5 2 5" xfId="274" xr:uid="{55FF8AEA-5BDB-4A0F-A568-DB1B83BB7A5E}"/>
    <cellStyle name="Walutowy 5 3" xfId="127" xr:uid="{00000000-0005-0000-0000-0000AA000000}"/>
    <cellStyle name="Walutowy 5 3 2" xfId="154" xr:uid="{00000000-0005-0000-0000-0000AB000000}"/>
    <cellStyle name="Walutowy 5 3 2 2" xfId="328" xr:uid="{6434B417-81C0-4515-8A99-B69D1FB50DE0}"/>
    <cellStyle name="Walutowy 5 3 3" xfId="245" xr:uid="{CC1B0D32-5A93-47A6-AB22-BD64E2BC9F4B}"/>
    <cellStyle name="Walutowy 5 3 3 2" xfId="369" xr:uid="{13AA3F39-5046-4B17-BDA4-F0468BBFBB9F}"/>
    <cellStyle name="Walutowy 5 3 4" xfId="302" xr:uid="{51C807BA-E285-4071-A21B-CB674EB3A7A2}"/>
    <cellStyle name="Walutowy 5 4" xfId="137" xr:uid="{00000000-0005-0000-0000-0000AC000000}"/>
    <cellStyle name="Walutowy 5 4 2" xfId="311" xr:uid="{1B4FD0D9-E6B4-481A-9D7D-7CA5B7E14CFC}"/>
    <cellStyle name="Walutowy 5 5" xfId="187" xr:uid="{06BF6311-6C66-46FB-9BBB-15F74D845103}"/>
    <cellStyle name="Walutowy 5 5 2" xfId="352" xr:uid="{A95E61D9-B401-40AC-8AA2-E3DD9A365CEC}"/>
    <cellStyle name="Walutowy 5 6" xfId="264" xr:uid="{253E68E6-D253-495F-BDF9-03FE7ED0FEC3}"/>
    <cellStyle name="Walutowy 6" xfId="72" xr:uid="{00000000-0005-0000-0000-0000AD000000}"/>
    <cellStyle name="Walutowy 6 2" xfId="129" xr:uid="{00000000-0005-0000-0000-0000AE000000}"/>
    <cellStyle name="Walutowy 6 2 2" xfId="158" xr:uid="{00000000-0005-0000-0000-0000AF000000}"/>
    <cellStyle name="Walutowy 6 2 2 2" xfId="332" xr:uid="{9446E8D3-7D79-4B62-9F3B-8E70D09BA740}"/>
    <cellStyle name="Walutowy 6 2 3" xfId="249" xr:uid="{C928C6E6-26FF-4D22-803F-DE7E0EDFC5FE}"/>
    <cellStyle name="Walutowy 6 2 3 2" xfId="373" xr:uid="{E0C50ED1-521B-40FD-BA7F-C55162DAD10D}"/>
    <cellStyle name="Walutowy 6 2 4" xfId="304" xr:uid="{4FA0F22D-7F75-4CC8-B2FC-E903FA6CB013}"/>
    <cellStyle name="Walutowy 6 3" xfId="141" xr:uid="{00000000-0005-0000-0000-0000B0000000}"/>
    <cellStyle name="Walutowy 6 3 2" xfId="315" xr:uid="{77539FFA-F626-4846-AC86-E9F4D921195A}"/>
    <cellStyle name="Walutowy 6 4" xfId="191" xr:uid="{F14D48CD-9804-4550-8062-E1F624A3DE06}"/>
    <cellStyle name="Walutowy 6 4 2" xfId="356" xr:uid="{EF64FBED-B252-400D-84BE-A6EE95228960}"/>
    <cellStyle name="Walutowy 6 5" xfId="268" xr:uid="{FF5E324F-F496-447C-B241-DB1F63C95B00}"/>
    <cellStyle name="Walutowy 7" xfId="113" xr:uid="{00000000-0005-0000-0000-0000B1000000}"/>
    <cellStyle name="Walutowy 7 2" xfId="148" xr:uid="{00000000-0005-0000-0000-0000B2000000}"/>
    <cellStyle name="Walutowy 7 2 2" xfId="322" xr:uid="{35B8EED6-6F30-47DF-A9A8-A9F742CAD1CC}"/>
    <cellStyle name="Walutowy 7 3" xfId="239" xr:uid="{A065B8EE-8B39-4603-AF49-ED4C54821421}"/>
    <cellStyle name="Walutowy 7 3 2" xfId="363" xr:uid="{9C2AD785-51E5-452E-983A-E9BD40C12BAF}"/>
    <cellStyle name="Walutowy 7 4" xfId="288" xr:uid="{F786568F-A234-4B28-85B6-DB7E127E8ED6}"/>
    <cellStyle name="Walutowy 8" xfId="131" xr:uid="{00000000-0005-0000-0000-0000B3000000}"/>
    <cellStyle name="Walutowy 8 2" xfId="170" xr:uid="{00000000-0005-0000-0000-0000B4000000}"/>
    <cellStyle name="Walutowy 8 2 2" xfId="339" xr:uid="{6181B44D-9F79-4373-AE91-566775F03C43}"/>
    <cellStyle name="Walutowy 8 3" xfId="305" xr:uid="{6EE7D789-16AF-4ED4-A074-A1BA227ED2B9}"/>
    <cellStyle name="Walutowy 9" xfId="181" xr:uid="{77E2BB2F-974E-4169-AE82-FE6FB480B2F7}"/>
    <cellStyle name="Walutowy 9 2" xfId="346" xr:uid="{04638DEE-1F8E-4D99-8F00-8B047DD01617}"/>
    <cellStyle name="Zły 2" xfId="203" xr:uid="{C28F5DBE-ADB6-41D0-A563-C7B57184CC76}"/>
  </cellStyles>
  <dxfs count="0"/>
  <tableStyles count="0" defaultTableStyle="TableStyleMedium2" defaultPivotStyle="PivotStyleLight16"/>
  <colors>
    <mruColors>
      <color rgb="FFCCFFFF"/>
      <color rgb="FFFF99FF"/>
      <color rgb="FF89C5FB"/>
      <color rgb="FF66FFFF"/>
      <color rgb="FF99CCFF"/>
      <color rgb="FF79BDFB"/>
      <color rgb="FF077CE7"/>
      <color rgb="FF11C1FF"/>
      <color rgb="FFFFCC00"/>
      <color rgb="FFE9EF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dz@powiatbia.pl" TargetMode="External"/><Relationship Id="rId13" Type="http://schemas.openxmlformats.org/officeDocument/2006/relationships/hyperlink" Target="mailto:sekretariat@fajnaszkola.net" TargetMode="External"/><Relationship Id="rId18" Type="http://schemas.openxmlformats.org/officeDocument/2006/relationships/hyperlink" Target="mailto:sekretariat.dpsch@powiatbia.pl" TargetMode="External"/><Relationship Id="rId3" Type="http://schemas.openxmlformats.org/officeDocument/2006/relationships/hyperlink" Target="mailto:ksiegowosc.dpsuhowo@powiatbia.pl" TargetMode="External"/><Relationship Id="rId7" Type="http://schemas.openxmlformats.org/officeDocument/2006/relationships/hyperlink" Target="mailto:bibi@praca.gov.pl" TargetMode="External"/><Relationship Id="rId12" Type="http://schemas.openxmlformats.org/officeDocument/2006/relationships/hyperlink" Target="mailto:liceum@liceum.net" TargetMode="External"/><Relationship Id="rId17" Type="http://schemas.openxmlformats.org/officeDocument/2006/relationships/hyperlink" Target="mailto:pcpr@powiatbia.pl" TargetMode="External"/><Relationship Id="rId2" Type="http://schemas.openxmlformats.org/officeDocument/2006/relationships/hyperlink" Target="mailto:ckplapy@bialystok.home.pl" TargetMode="External"/><Relationship Id="rId16" Type="http://schemas.openxmlformats.org/officeDocument/2006/relationships/hyperlink" Target="mailto:dpsjalowka@powiatbia.pl" TargetMode="External"/><Relationship Id="rId20" Type="http://schemas.openxmlformats.org/officeDocument/2006/relationships/printerSettings" Target="../printerSettings/printerSettings1.bin"/><Relationship Id="rId1" Type="http://schemas.openxmlformats.org/officeDocument/2006/relationships/hyperlink" Target="mailto:starostwo@powiatbia.pl" TargetMode="External"/><Relationship Id="rId6" Type="http://schemas.openxmlformats.org/officeDocument/2006/relationships/hyperlink" Target="mailto:kontakt@ppp.lapy.pl" TargetMode="External"/><Relationship Id="rId11" Type="http://schemas.openxmlformats.org/officeDocument/2006/relationships/hyperlink" Target="mailto:lolapy@lo-lapy,org" TargetMode="External"/><Relationship Id="rId5" Type="http://schemas.openxmlformats.org/officeDocument/2006/relationships/hyperlink" Target="mailto:dps@dpsczerewki.podlasie.pl" TargetMode="External"/><Relationship Id="rId15" Type="http://schemas.openxmlformats.org/officeDocument/2006/relationships/hyperlink" Target="mailto:kontakt@pppp.bialystok.pl" TargetMode="External"/><Relationship Id="rId10" Type="http://schemas.openxmlformats.org/officeDocument/2006/relationships/hyperlink" Target="mailto:domdziecka.krasne@wp.pl" TargetMode="External"/><Relationship Id="rId19" Type="http://schemas.openxmlformats.org/officeDocument/2006/relationships/hyperlink" Target="mailto:ddz@powiatbia.pl" TargetMode="External"/><Relationship Id="rId4" Type="http://schemas.openxmlformats.org/officeDocument/2006/relationships/hyperlink" Target="mailto:a.karlowicz.psds@powiatbia.pl" TargetMode="External"/><Relationship Id="rId9" Type="http://schemas.openxmlformats.org/officeDocument/2006/relationships/hyperlink" Target="mailto:domdziecka.krasne@wp.pl" TargetMode="External"/><Relationship Id="rId14" Type="http://schemas.openxmlformats.org/officeDocument/2006/relationships/hyperlink" Target="mailto:sekretariat.pinb@st.bialystok.wrotapodlasia.pl"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zoomScale="80" zoomScaleNormal="80" workbookViewId="0">
      <pane ySplit="1" topLeftCell="A2" activePane="bottomLeft" state="frozen"/>
      <selection pane="bottomLeft" activeCell="A4" sqref="A4:A23"/>
    </sheetView>
  </sheetViews>
  <sheetFormatPr defaultColWidth="9.109375" defaultRowHeight="13.8"/>
  <cols>
    <col min="1" max="1" width="8.5546875" style="4" customWidth="1"/>
    <col min="2" max="2" width="28.44140625" style="1" customWidth="1"/>
    <col min="3" max="3" width="21.88671875" style="2" customWidth="1"/>
    <col min="4" max="4" width="17.77734375" style="2" customWidth="1"/>
    <col min="5" max="5" width="10.44140625" style="4" customWidth="1"/>
    <col min="6" max="6" width="18.109375" style="4" customWidth="1"/>
    <col min="7" max="7" width="16.33203125" style="5" customWidth="1"/>
    <col min="8" max="8" width="15.21875" style="5" customWidth="1"/>
    <col min="9" max="9" width="51.77734375" style="2" customWidth="1"/>
    <col min="10" max="10" width="10.44140625" style="4" customWidth="1"/>
    <col min="11" max="11" width="12.44140625" style="4" customWidth="1"/>
    <col min="12" max="12" width="36" style="12" customWidth="1"/>
    <col min="13" max="13" width="68.44140625" style="1" customWidth="1"/>
    <col min="14" max="16384" width="9.109375" style="4"/>
  </cols>
  <sheetData>
    <row r="1" spans="1:13" ht="14.4" thickBot="1"/>
    <row r="2" spans="1:13" ht="54" customHeight="1">
      <c r="A2" s="49"/>
      <c r="B2" s="50"/>
      <c r="C2" s="602" t="s">
        <v>18</v>
      </c>
      <c r="D2" s="602"/>
      <c r="E2" s="51"/>
      <c r="F2" s="51"/>
      <c r="G2" s="52"/>
      <c r="H2" s="52"/>
      <c r="I2" s="53"/>
      <c r="J2" s="602" t="s">
        <v>19</v>
      </c>
      <c r="K2" s="602"/>
      <c r="L2" s="54"/>
      <c r="M2" s="55"/>
    </row>
    <row r="3" spans="1:13" ht="26.4">
      <c r="A3" s="56" t="s">
        <v>0</v>
      </c>
      <c r="B3" s="33" t="s">
        <v>20</v>
      </c>
      <c r="C3" s="33" t="s">
        <v>21</v>
      </c>
      <c r="D3" s="33" t="s">
        <v>22</v>
      </c>
      <c r="E3" s="33" t="s">
        <v>23</v>
      </c>
      <c r="F3" s="34" t="s">
        <v>24</v>
      </c>
      <c r="G3" s="34" t="s">
        <v>25</v>
      </c>
      <c r="H3" s="34" t="s">
        <v>26</v>
      </c>
      <c r="I3" s="33" t="s">
        <v>27</v>
      </c>
      <c r="J3" s="187" t="s">
        <v>28</v>
      </c>
      <c r="K3" s="187" t="s">
        <v>29</v>
      </c>
      <c r="L3" s="34" t="s">
        <v>74</v>
      </c>
      <c r="M3" s="57" t="s">
        <v>30</v>
      </c>
    </row>
    <row r="4" spans="1:13" ht="137.4" customHeight="1">
      <c r="A4" s="567" t="s">
        <v>90</v>
      </c>
      <c r="B4" s="25" t="s">
        <v>204</v>
      </c>
      <c r="C4" s="58" t="s">
        <v>205</v>
      </c>
      <c r="D4" s="23" t="s">
        <v>206</v>
      </c>
      <c r="E4" s="58" t="s">
        <v>167</v>
      </c>
      <c r="F4" s="22" t="s">
        <v>207</v>
      </c>
      <c r="G4" s="22" t="s">
        <v>208</v>
      </c>
      <c r="H4" s="59">
        <v>857403951</v>
      </c>
      <c r="I4" s="435" t="s">
        <v>1320</v>
      </c>
      <c r="J4" s="171">
        <v>200</v>
      </c>
      <c r="K4" s="171">
        <v>0</v>
      </c>
      <c r="L4" s="22" t="s">
        <v>1321</v>
      </c>
      <c r="M4" s="93" t="s">
        <v>209</v>
      </c>
    </row>
    <row r="5" spans="1:13" ht="156.6" customHeight="1">
      <c r="A5" s="567" t="s">
        <v>91</v>
      </c>
      <c r="B5" s="25" t="s">
        <v>210</v>
      </c>
      <c r="C5" s="58" t="s">
        <v>205</v>
      </c>
      <c r="D5" s="23" t="s">
        <v>206</v>
      </c>
      <c r="E5" s="24" t="s">
        <v>157</v>
      </c>
      <c r="F5" s="22" t="s">
        <v>212</v>
      </c>
      <c r="G5" s="24">
        <v>9661579415</v>
      </c>
      <c r="H5" s="59">
        <v>857321772</v>
      </c>
      <c r="I5" s="184" t="s">
        <v>943</v>
      </c>
      <c r="J5" s="171">
        <v>21</v>
      </c>
      <c r="K5" s="171">
        <v>0</v>
      </c>
      <c r="L5" s="566" t="s">
        <v>1356</v>
      </c>
      <c r="M5" s="105" t="s">
        <v>944</v>
      </c>
    </row>
    <row r="6" spans="1:13" ht="172.2" thickBot="1">
      <c r="A6" s="567" t="s">
        <v>92</v>
      </c>
      <c r="B6" s="25" t="s">
        <v>213</v>
      </c>
      <c r="C6" s="22" t="s">
        <v>214</v>
      </c>
      <c r="D6" s="23" t="s">
        <v>215</v>
      </c>
      <c r="E6" s="23" t="s">
        <v>216</v>
      </c>
      <c r="F6" s="21">
        <v>200405699</v>
      </c>
      <c r="G6" s="22" t="s">
        <v>217</v>
      </c>
      <c r="H6" s="59">
        <v>857152222</v>
      </c>
      <c r="I6" s="172" t="s">
        <v>218</v>
      </c>
      <c r="J6" s="171">
        <v>30</v>
      </c>
      <c r="K6" s="171">
        <v>24</v>
      </c>
      <c r="L6" s="22"/>
      <c r="M6" s="189" t="s">
        <v>951</v>
      </c>
    </row>
    <row r="7" spans="1:13" ht="103.8" customHeight="1">
      <c r="A7" s="567" t="s">
        <v>219</v>
      </c>
      <c r="B7" s="25" t="s">
        <v>220</v>
      </c>
      <c r="C7" s="58" t="s">
        <v>205</v>
      </c>
      <c r="D7" s="23" t="s">
        <v>206</v>
      </c>
      <c r="E7" s="58" t="s">
        <v>221</v>
      </c>
      <c r="F7" s="58" t="s">
        <v>222</v>
      </c>
      <c r="G7" s="61">
        <v>9661379142</v>
      </c>
      <c r="H7" s="60" t="s">
        <v>223</v>
      </c>
      <c r="I7" s="104" t="s">
        <v>990</v>
      </c>
      <c r="J7" s="171">
        <v>70</v>
      </c>
      <c r="K7" s="171">
        <v>0</v>
      </c>
      <c r="L7" s="97" t="s">
        <v>838</v>
      </c>
      <c r="M7" s="106" t="s">
        <v>224</v>
      </c>
    </row>
    <row r="8" spans="1:13" ht="46.2" customHeight="1">
      <c r="A8" s="567" t="s">
        <v>225</v>
      </c>
      <c r="B8" s="25" t="s">
        <v>226</v>
      </c>
      <c r="C8" s="58" t="s">
        <v>227</v>
      </c>
      <c r="D8" s="23" t="s">
        <v>215</v>
      </c>
      <c r="E8" s="26" t="s">
        <v>228</v>
      </c>
      <c r="F8" s="107" t="s">
        <v>229</v>
      </c>
      <c r="G8" s="107" t="s">
        <v>230</v>
      </c>
      <c r="H8" s="108" t="s">
        <v>231</v>
      </c>
      <c r="I8" s="328" t="s">
        <v>1035</v>
      </c>
      <c r="J8" s="173">
        <v>79</v>
      </c>
      <c r="K8" s="174">
        <v>0</v>
      </c>
      <c r="L8" s="109"/>
      <c r="M8" s="110" t="s">
        <v>1034</v>
      </c>
    </row>
    <row r="9" spans="1:13" ht="43.2" customHeight="1">
      <c r="A9" s="567" t="s">
        <v>232</v>
      </c>
      <c r="B9" s="25" t="s">
        <v>1060</v>
      </c>
      <c r="C9" s="58" t="s">
        <v>233</v>
      </c>
      <c r="D9" s="23" t="s">
        <v>234</v>
      </c>
      <c r="E9" s="23" t="s">
        <v>168</v>
      </c>
      <c r="F9" s="22" t="s">
        <v>235</v>
      </c>
      <c r="G9" s="22" t="s">
        <v>236</v>
      </c>
      <c r="H9" s="22" t="s">
        <v>237</v>
      </c>
      <c r="I9" s="190" t="s">
        <v>1059</v>
      </c>
      <c r="J9" s="171">
        <v>197</v>
      </c>
      <c r="K9" s="176">
        <v>0</v>
      </c>
      <c r="L9" s="111"/>
      <c r="M9" s="112" t="s">
        <v>238</v>
      </c>
    </row>
    <row r="10" spans="1:13" ht="79.2">
      <c r="A10" s="567" t="s">
        <v>239</v>
      </c>
      <c r="B10" s="25" t="s">
        <v>240</v>
      </c>
      <c r="C10" s="61" t="s">
        <v>241</v>
      </c>
      <c r="D10" s="26" t="s">
        <v>242</v>
      </c>
      <c r="E10" s="23" t="s">
        <v>168</v>
      </c>
      <c r="F10" s="29" t="s">
        <v>243</v>
      </c>
      <c r="G10" s="29" t="s">
        <v>236</v>
      </c>
      <c r="H10" s="22" t="s">
        <v>244</v>
      </c>
      <c r="I10" s="190" t="s">
        <v>1108</v>
      </c>
      <c r="J10" s="171">
        <v>65</v>
      </c>
      <c r="K10" s="176">
        <v>0</v>
      </c>
      <c r="L10" s="113"/>
      <c r="M10" s="110" t="s">
        <v>1107</v>
      </c>
    </row>
    <row r="11" spans="1:13" ht="43.2" customHeight="1">
      <c r="A11" s="567" t="s">
        <v>245</v>
      </c>
      <c r="B11" s="25" t="s">
        <v>246</v>
      </c>
      <c r="C11" s="60" t="s">
        <v>247</v>
      </c>
      <c r="D11" s="23" t="s">
        <v>248</v>
      </c>
      <c r="E11" s="22" t="s">
        <v>168</v>
      </c>
      <c r="F11" s="22" t="s">
        <v>249</v>
      </c>
      <c r="G11" s="22" t="s">
        <v>250</v>
      </c>
      <c r="H11" s="114" t="s">
        <v>251</v>
      </c>
      <c r="I11" s="184" t="s">
        <v>1177</v>
      </c>
      <c r="J11" s="171">
        <v>15</v>
      </c>
      <c r="K11" s="171">
        <v>0</v>
      </c>
      <c r="L11" s="22"/>
      <c r="M11" s="105" t="s">
        <v>252</v>
      </c>
    </row>
    <row r="12" spans="1:13" ht="42.6" customHeight="1">
      <c r="A12" s="567" t="s">
        <v>253</v>
      </c>
      <c r="B12" s="25" t="s">
        <v>254</v>
      </c>
      <c r="C12" s="115" t="s">
        <v>255</v>
      </c>
      <c r="D12" s="111" t="s">
        <v>256</v>
      </c>
      <c r="E12" s="23" t="s">
        <v>257</v>
      </c>
      <c r="F12" s="22" t="s">
        <v>258</v>
      </c>
      <c r="G12" s="23" t="s">
        <v>259</v>
      </c>
      <c r="H12" s="114" t="s">
        <v>260</v>
      </c>
      <c r="I12" s="175" t="s">
        <v>261</v>
      </c>
      <c r="J12" s="171">
        <v>63</v>
      </c>
      <c r="K12" s="171">
        <v>0</v>
      </c>
      <c r="L12" s="22"/>
      <c r="M12" s="105" t="s">
        <v>262</v>
      </c>
    </row>
    <row r="13" spans="1:13" ht="49.2" customHeight="1">
      <c r="A13" s="567" t="s">
        <v>263</v>
      </c>
      <c r="B13" s="25" t="s">
        <v>264</v>
      </c>
      <c r="C13" s="22" t="s">
        <v>211</v>
      </c>
      <c r="D13" s="111" t="s">
        <v>265</v>
      </c>
      <c r="E13" s="23" t="s">
        <v>266</v>
      </c>
      <c r="F13" s="22" t="s">
        <v>267</v>
      </c>
      <c r="G13" s="22" t="s">
        <v>268</v>
      </c>
      <c r="H13" s="114">
        <v>518974432</v>
      </c>
      <c r="I13" s="378" t="s">
        <v>1175</v>
      </c>
      <c r="J13" s="171">
        <v>28</v>
      </c>
      <c r="K13" s="171">
        <v>23</v>
      </c>
      <c r="L13" s="22"/>
      <c r="M13" s="105" t="s">
        <v>269</v>
      </c>
    </row>
    <row r="14" spans="1:13" ht="84.6" customHeight="1">
      <c r="A14" s="567" t="s">
        <v>270</v>
      </c>
      <c r="B14" s="25" t="s">
        <v>271</v>
      </c>
      <c r="C14" s="61" t="s">
        <v>272</v>
      </c>
      <c r="D14" s="23" t="s">
        <v>215</v>
      </c>
      <c r="E14" s="23" t="s">
        <v>266</v>
      </c>
      <c r="F14" s="22" t="s">
        <v>273</v>
      </c>
      <c r="G14" s="22" t="s">
        <v>274</v>
      </c>
      <c r="H14" s="114" t="s">
        <v>275</v>
      </c>
      <c r="I14" s="190" t="s">
        <v>1185</v>
      </c>
      <c r="J14" s="171">
        <v>17</v>
      </c>
      <c r="K14" s="171">
        <v>13</v>
      </c>
      <c r="L14" s="22"/>
      <c r="M14" s="105" t="s">
        <v>1180</v>
      </c>
    </row>
    <row r="15" spans="1:13" ht="56.4" customHeight="1">
      <c r="A15" s="567" t="s">
        <v>276</v>
      </c>
      <c r="B15" s="25" t="s">
        <v>277</v>
      </c>
      <c r="C15" s="61" t="s">
        <v>278</v>
      </c>
      <c r="D15" s="23" t="s">
        <v>279</v>
      </c>
      <c r="E15" s="23" t="s">
        <v>156</v>
      </c>
      <c r="F15" s="22" t="s">
        <v>280</v>
      </c>
      <c r="G15" s="22" t="s">
        <v>281</v>
      </c>
      <c r="H15" s="114" t="s">
        <v>282</v>
      </c>
      <c r="I15" s="175" t="s">
        <v>283</v>
      </c>
      <c r="J15" s="171">
        <v>32</v>
      </c>
      <c r="K15" s="171">
        <v>0</v>
      </c>
      <c r="L15" s="22" t="s">
        <v>844</v>
      </c>
      <c r="M15" s="105" t="s">
        <v>1186</v>
      </c>
    </row>
    <row r="16" spans="1:13" ht="52.8">
      <c r="A16" s="567" t="s">
        <v>284</v>
      </c>
      <c r="B16" s="25" t="s">
        <v>285</v>
      </c>
      <c r="C16" s="61" t="s">
        <v>286</v>
      </c>
      <c r="D16" s="23" t="s">
        <v>248</v>
      </c>
      <c r="E16" s="96" t="s">
        <v>287</v>
      </c>
      <c r="F16" s="22" t="s">
        <v>288</v>
      </c>
      <c r="G16" s="22" t="s">
        <v>289</v>
      </c>
      <c r="H16" s="114" t="s">
        <v>290</v>
      </c>
      <c r="I16" s="184" t="s">
        <v>1190</v>
      </c>
      <c r="J16" s="177">
        <v>14</v>
      </c>
      <c r="K16" s="177">
        <v>6</v>
      </c>
      <c r="L16" s="22"/>
      <c r="M16" s="194" t="s">
        <v>1191</v>
      </c>
    </row>
    <row r="17" spans="1:13" ht="51.6" customHeight="1">
      <c r="A17" s="567" t="s">
        <v>291</v>
      </c>
      <c r="B17" s="25" t="s">
        <v>292</v>
      </c>
      <c r="C17" s="61" t="s">
        <v>293</v>
      </c>
      <c r="D17" s="23" t="s">
        <v>248</v>
      </c>
      <c r="E17" s="96" t="s">
        <v>287</v>
      </c>
      <c r="F17" s="116" t="s">
        <v>294</v>
      </c>
      <c r="G17" s="116" t="s">
        <v>295</v>
      </c>
      <c r="H17" s="117" t="s">
        <v>296</v>
      </c>
      <c r="I17" s="184" t="s">
        <v>1190</v>
      </c>
      <c r="J17" s="177">
        <v>13</v>
      </c>
      <c r="K17" s="177">
        <v>7</v>
      </c>
      <c r="L17" s="116"/>
      <c r="M17" s="194" t="s">
        <v>297</v>
      </c>
    </row>
    <row r="18" spans="1:13" ht="69" customHeight="1">
      <c r="A18" s="567" t="s">
        <v>298</v>
      </c>
      <c r="B18" s="25" t="s">
        <v>299</v>
      </c>
      <c r="C18" s="22" t="s">
        <v>300</v>
      </c>
      <c r="D18" s="23" t="s">
        <v>301</v>
      </c>
      <c r="E18" s="96" t="s">
        <v>287</v>
      </c>
      <c r="F18" s="22" t="s">
        <v>302</v>
      </c>
      <c r="G18" s="22" t="s">
        <v>303</v>
      </c>
      <c r="H18" s="21" t="s">
        <v>304</v>
      </c>
      <c r="I18" s="184" t="s">
        <v>305</v>
      </c>
      <c r="J18" s="177">
        <v>35</v>
      </c>
      <c r="K18" s="177">
        <v>17</v>
      </c>
      <c r="L18" s="22"/>
      <c r="M18" s="106" t="s">
        <v>1205</v>
      </c>
    </row>
    <row r="19" spans="1:13" ht="50.4" customHeight="1">
      <c r="A19" s="567" t="s">
        <v>307</v>
      </c>
      <c r="B19" s="25" t="s">
        <v>308</v>
      </c>
      <c r="C19" s="22" t="s">
        <v>309</v>
      </c>
      <c r="D19" s="23" t="s">
        <v>301</v>
      </c>
      <c r="E19" s="118" t="s">
        <v>287</v>
      </c>
      <c r="F19" s="118" t="s">
        <v>310</v>
      </c>
      <c r="G19" s="118" t="s">
        <v>311</v>
      </c>
      <c r="H19" s="119" t="s">
        <v>304</v>
      </c>
      <c r="I19" s="407" t="s">
        <v>305</v>
      </c>
      <c r="J19" s="177">
        <v>15</v>
      </c>
      <c r="K19" s="177">
        <v>6</v>
      </c>
      <c r="L19" s="118"/>
      <c r="M19" s="106" t="s">
        <v>306</v>
      </c>
    </row>
    <row r="20" spans="1:13" ht="49.8" customHeight="1">
      <c r="A20" s="567" t="s">
        <v>312</v>
      </c>
      <c r="B20" s="25" t="s">
        <v>313</v>
      </c>
      <c r="C20" s="22" t="s">
        <v>314</v>
      </c>
      <c r="D20" s="23" t="s">
        <v>215</v>
      </c>
      <c r="E20" s="96" t="s">
        <v>1245</v>
      </c>
      <c r="F20" s="22" t="s">
        <v>315</v>
      </c>
      <c r="G20" s="22" t="s">
        <v>236</v>
      </c>
      <c r="H20" s="21" t="s">
        <v>316</v>
      </c>
      <c r="I20" s="172" t="s">
        <v>317</v>
      </c>
      <c r="J20" s="171">
        <v>49</v>
      </c>
      <c r="K20" s="171">
        <v>34</v>
      </c>
      <c r="L20" s="22"/>
      <c r="M20" s="106" t="s">
        <v>1259</v>
      </c>
    </row>
    <row r="21" spans="1:13" ht="44.4" customHeight="1">
      <c r="A21" s="567" t="s">
        <v>318</v>
      </c>
      <c r="B21" s="25" t="s">
        <v>319</v>
      </c>
      <c r="C21" s="22" t="s">
        <v>320</v>
      </c>
      <c r="D21" s="22" t="s">
        <v>321</v>
      </c>
      <c r="E21" s="22" t="s">
        <v>140</v>
      </c>
      <c r="F21" s="22" t="s">
        <v>322</v>
      </c>
      <c r="G21" s="22" t="s">
        <v>323</v>
      </c>
      <c r="H21" s="114" t="s">
        <v>324</v>
      </c>
      <c r="I21" s="104" t="s">
        <v>325</v>
      </c>
      <c r="J21" s="178" t="s">
        <v>798</v>
      </c>
      <c r="K21" s="179">
        <v>14</v>
      </c>
      <c r="L21" s="21"/>
      <c r="M21" s="120" t="s">
        <v>326</v>
      </c>
    </row>
    <row r="22" spans="1:13" ht="57" customHeight="1">
      <c r="A22" s="567" t="s">
        <v>327</v>
      </c>
      <c r="B22" s="25" t="s">
        <v>328</v>
      </c>
      <c r="C22" s="22" t="s">
        <v>329</v>
      </c>
      <c r="D22" s="23" t="s">
        <v>215</v>
      </c>
      <c r="E22" s="22" t="s">
        <v>140</v>
      </c>
      <c r="F22" s="22" t="s">
        <v>330</v>
      </c>
      <c r="G22" s="22" t="s">
        <v>331</v>
      </c>
      <c r="H22" s="114" t="s">
        <v>332</v>
      </c>
      <c r="I22" s="104" t="s">
        <v>333</v>
      </c>
      <c r="J22" s="178" t="s">
        <v>1283</v>
      </c>
      <c r="K22" s="179">
        <v>37</v>
      </c>
      <c r="L22" s="21"/>
      <c r="M22" s="120" t="s">
        <v>334</v>
      </c>
    </row>
    <row r="23" spans="1:13" ht="53.4" customHeight="1" thickBot="1">
      <c r="A23" s="568" t="s">
        <v>335</v>
      </c>
      <c r="B23" s="121" t="s">
        <v>336</v>
      </c>
      <c r="C23" s="122" t="s">
        <v>211</v>
      </c>
      <c r="D23" s="123" t="s">
        <v>265</v>
      </c>
      <c r="E23" s="124" t="s">
        <v>156</v>
      </c>
      <c r="F23" s="122" t="s">
        <v>337</v>
      </c>
      <c r="G23" s="122" t="s">
        <v>338</v>
      </c>
      <c r="H23" s="125" t="s">
        <v>339</v>
      </c>
      <c r="I23" s="186" t="s">
        <v>845</v>
      </c>
      <c r="J23" s="180">
        <v>9</v>
      </c>
      <c r="K23" s="180">
        <v>0</v>
      </c>
      <c r="L23" s="122"/>
      <c r="M23" s="126" t="s">
        <v>846</v>
      </c>
    </row>
  </sheetData>
  <mergeCells count="2">
    <mergeCell ref="C2:D2"/>
    <mergeCell ref="J2:K2"/>
  </mergeCells>
  <phoneticPr fontId="31" type="noConversion"/>
  <hyperlinks>
    <hyperlink ref="I4" r:id="rId1" xr:uid="{3E41A1EA-55D1-4FAF-B600-B437DBD56595}"/>
    <hyperlink ref="I6" r:id="rId2" xr:uid="{5C8CFA63-4684-4036-985A-C0387892FC1F}"/>
    <hyperlink ref="I8" r:id="rId3" xr:uid="{58664E18-7CBD-4B10-859E-DAE0B07879EE}"/>
    <hyperlink ref="I11" r:id="rId4" display="a.karlowicz.psds@powiatbia.pl" xr:uid="{79842F1F-55FA-4420-BF36-70AAD1A9BAAF}"/>
    <hyperlink ref="I12" r:id="rId5" xr:uid="{10925599-63E4-4523-B001-61DEA71F282F}"/>
    <hyperlink ref="I14" r:id="rId6" display="kontakt@ppp.lapy.pl" xr:uid="{C2BC1A95-9763-4593-A97E-6B0D57DFDC34}"/>
    <hyperlink ref="I15" r:id="rId7" xr:uid="{C9AA2F83-2F65-45B3-B57F-29B3D443FD8D}"/>
    <hyperlink ref="I16" r:id="rId8" xr:uid="{7EDC6485-7D7C-40FD-8436-C35FBBA4DBEB}"/>
    <hyperlink ref="I18" r:id="rId9" xr:uid="{9A002194-4E57-49E3-AD37-42F62C3B86D9}"/>
    <hyperlink ref="I19" r:id="rId10" xr:uid="{63208002-EB2B-40D1-9DB3-000D16503FD4}"/>
    <hyperlink ref="I20" r:id="rId11" xr:uid="{56991195-C39A-475B-A513-32ECEFED89F0}"/>
    <hyperlink ref="I21" r:id="rId12" xr:uid="{C580245F-7265-495A-A5B2-750C5598A550}"/>
    <hyperlink ref="I22" r:id="rId13" xr:uid="{4DD6CC1C-20C3-4C44-9CA1-20507CB15DD2}"/>
    <hyperlink ref="I23" r:id="rId14" xr:uid="{12240CA7-C1EC-4D1E-84EE-81CAB777A0E0}"/>
    <hyperlink ref="I13" r:id="rId15" display="kontakt@pppp.bialystok.pl" xr:uid="{790399AC-A2AF-4403-BF63-0B06D3E724FF}"/>
    <hyperlink ref="I10" r:id="rId16" xr:uid="{BA7E8E3D-A9E0-424E-9762-0668A445302B}"/>
    <hyperlink ref="I5" r:id="rId17" xr:uid="{1153122E-5A36-4109-BC80-E37203BD3924}"/>
    <hyperlink ref="I9" r:id="rId18" xr:uid="{B30A6063-CC38-437C-BD14-11D762A11CD5}"/>
    <hyperlink ref="I17" r:id="rId19" xr:uid="{2859398D-4E3E-4F3B-A295-F4FCE5410474}"/>
  </hyperlinks>
  <printOptions horizontalCentered="1" verticalCentered="1"/>
  <pageMargins left="0.11811023622047245" right="0.11811023622047245" top="0.35433070866141736" bottom="0.35433070866141736" header="0.31496062992125984" footer="0.31496062992125984"/>
  <pageSetup paperSize="9" scale="60" pageOrder="overThenDown" orientation="landscape" r:id="rId20"/>
  <headerFooter>
    <oddHeader>&amp;RZakładka nr 1 - wykaz podmiotów do ubezpieczenia</oddHeader>
    <oddFooter>&amp;RStrona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O346"/>
  <sheetViews>
    <sheetView tabSelected="1" topLeftCell="A169" zoomScale="60" zoomScaleNormal="60" workbookViewId="0">
      <selection activeCell="K299" sqref="K299"/>
    </sheetView>
  </sheetViews>
  <sheetFormatPr defaultColWidth="9.109375" defaultRowHeight="13.8"/>
  <cols>
    <col min="1" max="1" width="6.44140625" style="2" customWidth="1"/>
    <col min="2" max="2" width="54.88671875" style="2" customWidth="1"/>
    <col min="3" max="3" width="31.88671875" style="2" customWidth="1"/>
    <col min="4" max="4" width="21.44140625" style="2" customWidth="1"/>
    <col min="5" max="5" width="27.33203125" style="2" customWidth="1"/>
    <col min="6" max="6" width="9.33203125" style="2" customWidth="1"/>
    <col min="7" max="7" width="13.44140625" style="2" customWidth="1"/>
    <col min="8" max="8" width="12.5546875" style="2" customWidth="1"/>
    <col min="9" max="9" width="13.21875" style="2" customWidth="1"/>
    <col min="10" max="10" width="17.21875" style="2" customWidth="1"/>
    <col min="11" max="11" width="18.44140625" style="2" customWidth="1"/>
    <col min="12" max="12" width="17.109375" style="2" customWidth="1"/>
    <col min="13" max="13" width="15" style="2" customWidth="1"/>
    <col min="14" max="14" width="14.6640625" style="2" customWidth="1"/>
    <col min="15" max="15" width="14.109375" style="2" customWidth="1"/>
    <col min="16" max="16" width="18.109375" style="2" customWidth="1"/>
    <col min="17" max="17" width="18.21875" style="2" customWidth="1"/>
    <col min="18" max="18" width="19.109375" style="2" customWidth="1"/>
    <col min="19" max="19" width="17.6640625" style="2" customWidth="1"/>
    <col min="20" max="20" width="18.109375" style="2" customWidth="1"/>
    <col min="21" max="21" width="19.109375" style="2" customWidth="1"/>
    <col min="22" max="22" width="33" style="2" customWidth="1"/>
    <col min="23" max="23" width="18.44140625" style="2" customWidth="1"/>
    <col min="24" max="24" width="17.33203125" style="2" customWidth="1"/>
    <col min="25" max="25" width="20.6640625" style="2" customWidth="1"/>
    <col min="26" max="26" width="22.109375" style="2" customWidth="1"/>
    <col min="27" max="27" width="19.88671875" style="2" customWidth="1"/>
    <col min="28" max="29" width="17.33203125" style="2" customWidth="1"/>
    <col min="30" max="30" width="24.5546875" style="2" customWidth="1"/>
    <col min="31" max="32" width="16.88671875" style="2" customWidth="1"/>
    <col min="33" max="33" width="19.44140625" style="2" customWidth="1"/>
    <col min="34" max="36" width="16.88671875" style="2" customWidth="1"/>
    <col min="37" max="40" width="20.44140625" style="2" customWidth="1"/>
    <col min="41" max="41" width="15.6640625" style="2" bestFit="1" customWidth="1"/>
    <col min="42" max="42" width="21.6640625" style="2" customWidth="1"/>
    <col min="43" max="44" width="31.88671875" style="2" customWidth="1"/>
    <col min="45" max="45" width="22" style="2" customWidth="1"/>
    <col min="46" max="46" width="20.33203125" style="2" customWidth="1"/>
    <col min="47" max="47" width="16" style="2" customWidth="1"/>
    <col min="48" max="48" width="20.109375" style="2" customWidth="1"/>
    <col min="49" max="49" width="21" style="2" customWidth="1"/>
    <col min="50" max="50" width="14.88671875" style="2" customWidth="1"/>
    <col min="51" max="51" width="24.33203125" style="2" customWidth="1"/>
    <col min="52" max="52" width="23.33203125" style="2" customWidth="1"/>
    <col min="53" max="53" width="15.33203125" style="2" customWidth="1"/>
    <col min="54" max="54" width="19.44140625" style="2" customWidth="1"/>
    <col min="55" max="55" width="21.5546875" style="2" customWidth="1"/>
    <col min="56" max="56" width="36.6640625" style="2" customWidth="1"/>
    <col min="57" max="57" width="19.5546875" style="2" customWidth="1"/>
    <col min="58" max="62" width="15.109375" style="2" customWidth="1"/>
    <col min="63" max="65" width="23.44140625" style="2" customWidth="1"/>
    <col min="66" max="66" width="19.109375" style="2" customWidth="1"/>
    <col min="67" max="67" width="17.5546875" style="2" customWidth="1"/>
    <col min="68" max="68" width="22.33203125" style="2" customWidth="1"/>
    <col min="69" max="69" width="19.88671875" style="2" customWidth="1"/>
    <col min="70" max="70" width="16.5546875" style="2" customWidth="1"/>
    <col min="71" max="71" width="26.33203125" style="2" customWidth="1"/>
    <col min="72" max="73" width="13.88671875" style="2" customWidth="1"/>
    <col min="74" max="16384" width="9.109375" style="2"/>
  </cols>
  <sheetData>
    <row r="2" spans="1:69" ht="44.4" customHeight="1">
      <c r="B2" s="86" t="s">
        <v>1</v>
      </c>
      <c r="C2" s="87" t="s">
        <v>77</v>
      </c>
      <c r="E2" s="476"/>
      <c r="G2" s="196"/>
    </row>
    <row r="3" spans="1:69" ht="36" customHeight="1">
      <c r="B3" s="195" t="s">
        <v>1411</v>
      </c>
      <c r="C3" s="202">
        <f>SUM(E18:E29,E53:E54,E65:E68,E82:E89,E105:E117,E139:E141,E159:E160,E175,E214,E226:E227,E239,E248:E255,E282:E283,E296,E307:E308)</f>
        <v>345061695.5</v>
      </c>
      <c r="D3" s="48"/>
    </row>
    <row r="4" spans="1:69" ht="36.6" customHeight="1">
      <c r="A4" s="4"/>
      <c r="B4" s="195" t="s">
        <v>111</v>
      </c>
      <c r="C4" s="203">
        <f>SUM(E31:E33,E56,E70:E72,E92:E96,E122:E127,E145:E149,E162:E165,E179:E186,E229,E257:E261,E285:E287,E310:E312)</f>
        <v>8361564.2299999995</v>
      </c>
      <c r="D4" s="48"/>
    </row>
    <row r="5" spans="1:69" ht="30.6" customHeight="1">
      <c r="A5" s="4"/>
      <c r="B5" s="195" t="s">
        <v>853</v>
      </c>
      <c r="C5" s="204">
        <f>SUM(E215,E90,E118:E120,E142:E143,E176:E177,E297)</f>
        <v>2055853.53</v>
      </c>
      <c r="D5" s="48"/>
      <c r="F5" s="48"/>
    </row>
    <row r="6" spans="1:69" ht="35.4" customHeight="1">
      <c r="A6" s="4"/>
      <c r="B6" s="195" t="s">
        <v>1412</v>
      </c>
      <c r="C6" s="204">
        <f>SUM(E34:E38,E44:E45,E57:E58,E73:E75,E97:E98,E128:E130,E150:E152,E166:E168,E187:E190,E196:E197,E206,E216:E217,E230:E232,E241,E262:E265,E273:E274,E288:E289,E298:E299,E313:E314,E321)</f>
        <v>35488350.290000007</v>
      </c>
      <c r="D6" s="48"/>
      <c r="F6" s="48"/>
    </row>
    <row r="7" spans="1:69" ht="39" customHeight="1">
      <c r="B7" s="205" t="s">
        <v>94</v>
      </c>
      <c r="C7" s="204">
        <f>SUM(C3:C6)</f>
        <v>390967463.55000001</v>
      </c>
    </row>
    <row r="8" spans="1:69">
      <c r="B8" s="15"/>
      <c r="C8" s="15"/>
    </row>
    <row r="9" spans="1:69">
      <c r="B9" s="15" t="s">
        <v>78</v>
      </c>
      <c r="C9" s="15"/>
    </row>
    <row r="10" spans="1:69">
      <c r="B10" s="15" t="s">
        <v>79</v>
      </c>
      <c r="C10" s="15"/>
    </row>
    <row r="11" spans="1:69">
      <c r="B11" s="15" t="s">
        <v>80</v>
      </c>
      <c r="C11" s="15"/>
    </row>
    <row r="12" spans="1:69">
      <c r="B12" s="15"/>
      <c r="C12" s="15"/>
    </row>
    <row r="13" spans="1:69">
      <c r="B13" s="15"/>
      <c r="C13" s="15"/>
    </row>
    <row r="14" spans="1:69" ht="29.4" customHeight="1">
      <c r="A14" s="79">
        <v>1</v>
      </c>
      <c r="B14" s="353" t="s">
        <v>204</v>
      </c>
      <c r="C14" s="15"/>
    </row>
    <row r="15" spans="1:69" ht="34.200000000000003" customHeight="1">
      <c r="A15" s="574" t="s">
        <v>0</v>
      </c>
      <c r="B15" s="574" t="s">
        <v>31</v>
      </c>
      <c r="C15" s="574" t="s">
        <v>14</v>
      </c>
      <c r="D15" s="574" t="s">
        <v>971</v>
      </c>
      <c r="E15" s="570" t="s">
        <v>158</v>
      </c>
      <c r="F15" s="571"/>
      <c r="G15" s="574" t="s">
        <v>32</v>
      </c>
      <c r="H15" s="574" t="s">
        <v>33</v>
      </c>
      <c r="I15" s="574" t="s">
        <v>34</v>
      </c>
      <c r="J15" s="574" t="s">
        <v>145</v>
      </c>
      <c r="K15" s="574" t="s">
        <v>972</v>
      </c>
      <c r="L15" s="576" t="s">
        <v>35</v>
      </c>
      <c r="M15" s="576"/>
      <c r="N15" s="576"/>
      <c r="O15" s="576"/>
      <c r="P15" s="577" t="s">
        <v>36</v>
      </c>
      <c r="Q15" s="578"/>
      <c r="R15" s="578"/>
      <c r="S15" s="579"/>
      <c r="T15" s="574" t="s">
        <v>37</v>
      </c>
      <c r="U15" s="574" t="s">
        <v>38</v>
      </c>
      <c r="V15" s="574" t="s">
        <v>112</v>
      </c>
      <c r="W15" s="574" t="s">
        <v>39</v>
      </c>
      <c r="X15" s="574" t="s">
        <v>40</v>
      </c>
      <c r="Y15" s="574" t="s">
        <v>41</v>
      </c>
      <c r="Z15" s="574" t="s">
        <v>42</v>
      </c>
      <c r="AA15" s="574" t="s">
        <v>86</v>
      </c>
      <c r="AB15" s="577" t="s">
        <v>113</v>
      </c>
      <c r="AC15" s="578"/>
      <c r="AD15" s="578"/>
      <c r="AE15" s="578"/>
      <c r="AF15" s="578"/>
      <c r="AG15" s="579"/>
      <c r="AH15" s="577" t="s">
        <v>114</v>
      </c>
      <c r="AI15" s="578"/>
      <c r="AJ15" s="578"/>
      <c r="AK15" s="578"/>
      <c r="AL15" s="579"/>
      <c r="AM15" s="577" t="s">
        <v>3</v>
      </c>
      <c r="AN15" s="578"/>
      <c r="AO15" s="578"/>
      <c r="AP15" s="578"/>
      <c r="AQ15" s="578"/>
      <c r="AR15" s="578"/>
      <c r="AS15" s="578"/>
      <c r="AT15" s="578"/>
      <c r="AU15" s="578"/>
      <c r="AV15" s="578"/>
      <c r="AW15" s="578"/>
      <c r="AX15" s="578"/>
      <c r="AY15" s="578"/>
      <c r="AZ15" s="579"/>
      <c r="BA15" s="577" t="s">
        <v>43</v>
      </c>
      <c r="BB15" s="578"/>
      <c r="BC15" s="578"/>
      <c r="BD15" s="578"/>
      <c r="BE15" s="578"/>
      <c r="BF15" s="578"/>
      <c r="BG15" s="578"/>
      <c r="BH15" s="578"/>
      <c r="BI15" s="578"/>
      <c r="BJ15" s="578"/>
      <c r="BK15" s="578"/>
      <c r="BL15" s="578"/>
      <c r="BM15" s="578"/>
      <c r="BN15" s="578"/>
      <c r="BO15" s="578"/>
      <c r="BP15" s="579"/>
      <c r="BQ15" s="574" t="s">
        <v>953</v>
      </c>
    </row>
    <row r="16" spans="1:69" ht="111" customHeight="1">
      <c r="A16" s="575"/>
      <c r="B16" s="575"/>
      <c r="C16" s="575"/>
      <c r="D16" s="575"/>
      <c r="E16" s="572"/>
      <c r="F16" s="573"/>
      <c r="G16" s="575"/>
      <c r="H16" s="575"/>
      <c r="I16" s="575"/>
      <c r="J16" s="575"/>
      <c r="K16" s="575"/>
      <c r="L16" s="306" t="s">
        <v>44</v>
      </c>
      <c r="M16" s="306" t="s">
        <v>45</v>
      </c>
      <c r="N16" s="306" t="s">
        <v>46</v>
      </c>
      <c r="O16" s="306" t="s">
        <v>47</v>
      </c>
      <c r="P16" s="306" t="s">
        <v>48</v>
      </c>
      <c r="Q16" s="306" t="s">
        <v>49</v>
      </c>
      <c r="R16" s="306" t="s">
        <v>50</v>
      </c>
      <c r="S16" s="306" t="s">
        <v>51</v>
      </c>
      <c r="T16" s="575"/>
      <c r="U16" s="575"/>
      <c r="V16" s="575"/>
      <c r="W16" s="575"/>
      <c r="X16" s="575"/>
      <c r="Y16" s="575"/>
      <c r="Z16" s="575"/>
      <c r="AA16" s="575"/>
      <c r="AB16" s="307" t="s">
        <v>15</v>
      </c>
      <c r="AC16" s="307" t="s">
        <v>87</v>
      </c>
      <c r="AD16" s="307" t="s">
        <v>88</v>
      </c>
      <c r="AE16" s="307" t="s">
        <v>52</v>
      </c>
      <c r="AF16" s="307" t="s">
        <v>53</v>
      </c>
      <c r="AG16" s="307" t="s">
        <v>54</v>
      </c>
      <c r="AH16" s="307" t="s">
        <v>55</v>
      </c>
      <c r="AI16" s="307" t="s">
        <v>89</v>
      </c>
      <c r="AJ16" s="307" t="s">
        <v>16</v>
      </c>
      <c r="AK16" s="307" t="s">
        <v>973</v>
      </c>
      <c r="AL16" s="307" t="s">
        <v>84</v>
      </c>
      <c r="AM16" s="306" t="s">
        <v>56</v>
      </c>
      <c r="AN16" s="306" t="s">
        <v>57</v>
      </c>
      <c r="AO16" s="306" t="s">
        <v>58</v>
      </c>
      <c r="AP16" s="306" t="s">
        <v>59</v>
      </c>
      <c r="AQ16" s="306" t="s">
        <v>60</v>
      </c>
      <c r="AR16" s="306" t="s">
        <v>974</v>
      </c>
      <c r="AS16" s="306" t="s">
        <v>975</v>
      </c>
      <c r="AT16" s="306" t="s">
        <v>976</v>
      </c>
      <c r="AU16" s="306" t="s">
        <v>7</v>
      </c>
      <c r="AV16" s="306" t="s">
        <v>8</v>
      </c>
      <c r="AW16" s="306" t="s">
        <v>9</v>
      </c>
      <c r="AX16" s="306" t="s">
        <v>61</v>
      </c>
      <c r="AY16" s="306" t="s">
        <v>10</v>
      </c>
      <c r="AZ16" s="306" t="s">
        <v>11</v>
      </c>
      <c r="BA16" s="306" t="s">
        <v>12</v>
      </c>
      <c r="BB16" s="306" t="s">
        <v>6</v>
      </c>
      <c r="BC16" s="306" t="s">
        <v>977</v>
      </c>
      <c r="BD16" s="306" t="s">
        <v>978</v>
      </c>
      <c r="BE16" s="306" t="s">
        <v>979</v>
      </c>
      <c r="BF16" s="306" t="s">
        <v>980</v>
      </c>
      <c r="BG16" s="306" t="s">
        <v>981</v>
      </c>
      <c r="BH16" s="306" t="s">
        <v>62</v>
      </c>
      <c r="BI16" s="306" t="s">
        <v>63</v>
      </c>
      <c r="BJ16" s="306" t="s">
        <v>64</v>
      </c>
      <c r="BK16" s="306" t="s">
        <v>982</v>
      </c>
      <c r="BL16" s="306" t="s">
        <v>65</v>
      </c>
      <c r="BM16" s="306" t="s">
        <v>983</v>
      </c>
      <c r="BN16" s="306" t="s">
        <v>66</v>
      </c>
      <c r="BO16" s="306" t="s">
        <v>67</v>
      </c>
      <c r="BP16" s="306" t="s">
        <v>11</v>
      </c>
      <c r="BQ16" s="575"/>
    </row>
    <row r="17" spans="1:69" ht="24" customHeight="1">
      <c r="A17" s="292" t="s">
        <v>123</v>
      </c>
      <c r="B17" s="297" t="s">
        <v>110</v>
      </c>
      <c r="C17" s="298"/>
      <c r="D17" s="298"/>
      <c r="E17" s="298"/>
      <c r="F17" s="298"/>
      <c r="G17" s="89"/>
      <c r="H17" s="89"/>
      <c r="I17" s="89"/>
      <c r="J17" s="89"/>
      <c r="K17" s="89"/>
      <c r="L17" s="292"/>
      <c r="M17" s="292"/>
      <c r="N17" s="292"/>
      <c r="O17" s="292"/>
      <c r="P17" s="292"/>
      <c r="Q17" s="292"/>
      <c r="R17" s="292"/>
      <c r="S17" s="292"/>
      <c r="T17" s="89"/>
      <c r="U17" s="89"/>
      <c r="V17" s="89"/>
      <c r="W17" s="89"/>
      <c r="X17" s="89"/>
      <c r="Y17" s="89"/>
      <c r="Z17" s="89"/>
      <c r="AA17" s="89"/>
      <c r="AB17" s="89"/>
      <c r="AC17" s="89"/>
      <c r="AD17" s="89"/>
      <c r="AE17" s="89"/>
      <c r="AF17" s="89"/>
      <c r="AG17" s="89"/>
      <c r="AH17" s="89"/>
      <c r="AI17" s="89"/>
      <c r="AJ17" s="89"/>
      <c r="AK17" s="89"/>
      <c r="AL17" s="89"/>
      <c r="AM17" s="325"/>
      <c r="AN17" s="325"/>
      <c r="AO17" s="325"/>
      <c r="AP17" s="325"/>
      <c r="AQ17" s="325"/>
      <c r="AR17" s="325"/>
      <c r="AS17" s="325"/>
      <c r="AT17" s="325"/>
      <c r="AU17" s="325"/>
      <c r="AV17" s="325"/>
      <c r="AW17" s="325"/>
      <c r="AX17" s="325"/>
      <c r="AY17" s="325"/>
      <c r="AZ17" s="325"/>
      <c r="BA17" s="325"/>
      <c r="BB17" s="325"/>
      <c r="BC17" s="325"/>
      <c r="BD17" s="325"/>
      <c r="BE17" s="325"/>
      <c r="BF17" s="325"/>
      <c r="BG17" s="325"/>
      <c r="BH17" s="325"/>
      <c r="BI17" s="325"/>
      <c r="BJ17" s="325"/>
      <c r="BK17" s="325"/>
      <c r="BL17" s="325"/>
      <c r="BM17" s="325"/>
      <c r="BN17" s="325"/>
      <c r="BO17" s="325"/>
      <c r="BP17" s="325"/>
      <c r="BQ17" s="89"/>
    </row>
    <row r="18" spans="1:69" ht="224.4">
      <c r="A18" s="73">
        <v>1</v>
      </c>
      <c r="B18" s="323" t="s">
        <v>1408</v>
      </c>
      <c r="C18" s="74" t="s">
        <v>784</v>
      </c>
      <c r="D18" s="74" t="s">
        <v>160</v>
      </c>
      <c r="E18" s="464">
        <f>6000*G18</f>
        <v>12592800.000000002</v>
      </c>
      <c r="F18" s="82" t="s">
        <v>146</v>
      </c>
      <c r="G18" s="75">
        <v>2098.8000000000002</v>
      </c>
      <c r="H18" s="75">
        <v>682</v>
      </c>
      <c r="I18" s="76">
        <v>1976</v>
      </c>
      <c r="J18" s="76" t="s">
        <v>82</v>
      </c>
      <c r="K18" s="76" t="s">
        <v>185</v>
      </c>
      <c r="L18" s="74" t="s">
        <v>85</v>
      </c>
      <c r="M18" s="74" t="s">
        <v>81</v>
      </c>
      <c r="N18" s="76" t="s">
        <v>83</v>
      </c>
      <c r="O18" s="76" t="s">
        <v>82</v>
      </c>
      <c r="P18" s="74" t="s">
        <v>785</v>
      </c>
      <c r="Q18" s="74" t="s">
        <v>786</v>
      </c>
      <c r="R18" s="74" t="s">
        <v>787</v>
      </c>
      <c r="S18" s="74" t="s">
        <v>192</v>
      </c>
      <c r="T18" s="76" t="s">
        <v>83</v>
      </c>
      <c r="U18" s="74" t="s">
        <v>788</v>
      </c>
      <c r="V18" s="323" t="s">
        <v>1296</v>
      </c>
      <c r="W18" s="76" t="s">
        <v>83</v>
      </c>
      <c r="X18" s="76" t="s">
        <v>82</v>
      </c>
      <c r="Y18" s="76" t="s">
        <v>83</v>
      </c>
      <c r="Z18" s="76" t="s">
        <v>82</v>
      </c>
      <c r="AA18" s="76" t="s">
        <v>82</v>
      </c>
      <c r="AB18" s="76" t="s">
        <v>82</v>
      </c>
      <c r="AC18" s="76"/>
      <c r="AD18" s="74"/>
      <c r="AE18" s="74"/>
      <c r="AF18" s="76" t="s">
        <v>83</v>
      </c>
      <c r="AG18" s="74"/>
      <c r="AH18" s="76" t="s">
        <v>83</v>
      </c>
      <c r="AI18" s="74"/>
      <c r="AJ18" s="74"/>
      <c r="AK18" s="74"/>
      <c r="AL18" s="305"/>
      <c r="AM18" s="76" t="s">
        <v>82</v>
      </c>
      <c r="AN18" s="76" t="s">
        <v>82</v>
      </c>
      <c r="AO18" s="76" t="s">
        <v>82</v>
      </c>
      <c r="AP18" s="76" t="s">
        <v>82</v>
      </c>
      <c r="AQ18" s="76" t="s">
        <v>82</v>
      </c>
      <c r="AR18" s="74" t="s">
        <v>789</v>
      </c>
      <c r="AS18" s="74" t="s">
        <v>790</v>
      </c>
      <c r="AT18" s="74" t="s">
        <v>193</v>
      </c>
      <c r="AU18" s="76" t="s">
        <v>82</v>
      </c>
      <c r="AV18" s="76" t="s">
        <v>82</v>
      </c>
      <c r="AW18" s="76" t="s">
        <v>187</v>
      </c>
      <c r="AX18" s="76" t="s">
        <v>82</v>
      </c>
      <c r="AY18" s="76" t="s">
        <v>82</v>
      </c>
      <c r="AZ18" s="74"/>
      <c r="BA18" s="76" t="s">
        <v>82</v>
      </c>
      <c r="BB18" s="76" t="s">
        <v>82</v>
      </c>
      <c r="BC18" s="74" t="s">
        <v>791</v>
      </c>
      <c r="BD18" s="74" t="s">
        <v>83</v>
      </c>
      <c r="BE18" s="74" t="s">
        <v>85</v>
      </c>
      <c r="BF18" s="74" t="s">
        <v>792</v>
      </c>
      <c r="BG18" s="74" t="s">
        <v>792</v>
      </c>
      <c r="BH18" s="76" t="s">
        <v>194</v>
      </c>
      <c r="BI18" s="76" t="s">
        <v>83</v>
      </c>
      <c r="BJ18" s="76" t="s">
        <v>194</v>
      </c>
      <c r="BK18" s="77"/>
      <c r="BL18" s="76" t="s">
        <v>82</v>
      </c>
      <c r="BM18" s="77" t="s">
        <v>83</v>
      </c>
      <c r="BN18" s="76" t="s">
        <v>82</v>
      </c>
      <c r="BO18" s="76" t="s">
        <v>82</v>
      </c>
      <c r="BP18" s="74"/>
      <c r="BQ18" s="436" t="s">
        <v>184</v>
      </c>
    </row>
    <row r="19" spans="1:69" ht="47.4" customHeight="1">
      <c r="A19" s="73">
        <v>2</v>
      </c>
      <c r="B19" s="342" t="s">
        <v>1409</v>
      </c>
      <c r="C19" s="74" t="s">
        <v>784</v>
      </c>
      <c r="D19" s="74" t="s">
        <v>160</v>
      </c>
      <c r="E19" s="464">
        <f>6000*G19</f>
        <v>20401200</v>
      </c>
      <c r="F19" s="82" t="s">
        <v>146</v>
      </c>
      <c r="G19" s="75">
        <v>3400.2</v>
      </c>
      <c r="H19" s="75">
        <v>642.9</v>
      </c>
      <c r="I19" s="76">
        <v>2024</v>
      </c>
      <c r="J19" s="76" t="s">
        <v>82</v>
      </c>
      <c r="K19" s="76" t="s">
        <v>185</v>
      </c>
      <c r="L19" s="74" t="s">
        <v>793</v>
      </c>
      <c r="M19" s="74" t="s">
        <v>81</v>
      </c>
      <c r="N19" s="76" t="s">
        <v>83</v>
      </c>
      <c r="O19" s="76" t="s">
        <v>82</v>
      </c>
      <c r="P19" s="74" t="s">
        <v>1297</v>
      </c>
      <c r="Q19" s="74" t="s">
        <v>794</v>
      </c>
      <c r="R19" s="74" t="s">
        <v>795</v>
      </c>
      <c r="S19" s="74" t="s">
        <v>796</v>
      </c>
      <c r="T19" s="76" t="s">
        <v>83</v>
      </c>
      <c r="U19" s="74" t="s">
        <v>797</v>
      </c>
      <c r="V19" s="323" t="s">
        <v>1298</v>
      </c>
      <c r="W19" s="76" t="s">
        <v>82</v>
      </c>
      <c r="X19" s="76" t="s">
        <v>82</v>
      </c>
      <c r="Y19" s="76" t="s">
        <v>83</v>
      </c>
      <c r="Z19" s="76" t="s">
        <v>82</v>
      </c>
      <c r="AA19" s="76" t="s">
        <v>82</v>
      </c>
      <c r="AB19" s="76" t="s">
        <v>82</v>
      </c>
      <c r="AC19" s="76"/>
      <c r="AD19" s="74"/>
      <c r="AE19" s="74"/>
      <c r="AF19" s="76" t="s">
        <v>83</v>
      </c>
      <c r="AG19" s="74"/>
      <c r="AH19" s="76" t="s">
        <v>83</v>
      </c>
      <c r="AI19" s="74"/>
      <c r="AJ19" s="74"/>
      <c r="AK19" s="74"/>
      <c r="AL19" s="305"/>
      <c r="AM19" s="76" t="s">
        <v>82</v>
      </c>
      <c r="AN19" s="76" t="s">
        <v>82</v>
      </c>
      <c r="AO19" s="76" t="s">
        <v>82</v>
      </c>
      <c r="AP19" s="76" t="s">
        <v>82</v>
      </c>
      <c r="AQ19" s="76" t="s">
        <v>82</v>
      </c>
      <c r="AR19" s="74" t="s">
        <v>83</v>
      </c>
      <c r="AS19" s="74" t="s">
        <v>790</v>
      </c>
      <c r="AT19" s="74" t="s">
        <v>83</v>
      </c>
      <c r="AU19" s="76" t="s">
        <v>82</v>
      </c>
      <c r="AV19" s="76" t="s">
        <v>82</v>
      </c>
      <c r="AW19" s="76" t="s">
        <v>187</v>
      </c>
      <c r="AX19" s="76" t="s">
        <v>82</v>
      </c>
      <c r="AY19" s="76" t="s">
        <v>82</v>
      </c>
      <c r="AZ19" s="74"/>
      <c r="BA19" s="76" t="s">
        <v>82</v>
      </c>
      <c r="BB19" s="76" t="s">
        <v>82</v>
      </c>
      <c r="BC19" s="74" t="s">
        <v>798</v>
      </c>
      <c r="BD19" s="74" t="s">
        <v>83</v>
      </c>
      <c r="BE19" s="74" t="s">
        <v>200</v>
      </c>
      <c r="BF19" s="74" t="s">
        <v>792</v>
      </c>
      <c r="BG19" s="74" t="s">
        <v>792</v>
      </c>
      <c r="BH19" s="76" t="s">
        <v>194</v>
      </c>
      <c r="BI19" s="76" t="s">
        <v>83</v>
      </c>
      <c r="BJ19" s="76" t="s">
        <v>194</v>
      </c>
      <c r="BK19" s="77"/>
      <c r="BL19" s="76" t="s">
        <v>82</v>
      </c>
      <c r="BM19" s="77" t="s">
        <v>799</v>
      </c>
      <c r="BN19" s="76" t="s">
        <v>82</v>
      </c>
      <c r="BO19" s="76" t="s">
        <v>82</v>
      </c>
      <c r="BP19" s="74"/>
      <c r="BQ19" s="436" t="s">
        <v>184</v>
      </c>
    </row>
    <row r="20" spans="1:69" ht="90" customHeight="1">
      <c r="A20" s="73">
        <v>3</v>
      </c>
      <c r="B20" s="323" t="s">
        <v>800</v>
      </c>
      <c r="C20" s="74" t="s">
        <v>784</v>
      </c>
      <c r="D20" s="74" t="s">
        <v>160</v>
      </c>
      <c r="E20" s="464">
        <f>2000*G20</f>
        <v>168000</v>
      </c>
      <c r="F20" s="82" t="s">
        <v>146</v>
      </c>
      <c r="G20" s="75">
        <v>84</v>
      </c>
      <c r="H20" s="75"/>
      <c r="I20" s="76">
        <v>1976</v>
      </c>
      <c r="J20" s="77" t="s">
        <v>82</v>
      </c>
      <c r="K20" s="76" t="s">
        <v>201</v>
      </c>
      <c r="L20" s="74" t="s">
        <v>81</v>
      </c>
      <c r="M20" s="74" t="s">
        <v>188</v>
      </c>
      <c r="N20" s="76" t="s">
        <v>83</v>
      </c>
      <c r="O20" s="76" t="s">
        <v>83</v>
      </c>
      <c r="P20" s="74" t="s">
        <v>1297</v>
      </c>
      <c r="Q20" s="74"/>
      <c r="R20" s="74" t="s">
        <v>787</v>
      </c>
      <c r="S20" s="74" t="s">
        <v>192</v>
      </c>
      <c r="T20" s="76" t="s">
        <v>83</v>
      </c>
      <c r="U20" s="74" t="s">
        <v>801</v>
      </c>
      <c r="V20" s="323" t="s">
        <v>802</v>
      </c>
      <c r="W20" s="76" t="s">
        <v>83</v>
      </c>
      <c r="X20" s="76" t="s">
        <v>82</v>
      </c>
      <c r="Y20" s="76" t="s">
        <v>83</v>
      </c>
      <c r="Z20" s="76" t="s">
        <v>83</v>
      </c>
      <c r="AA20" s="76" t="s">
        <v>83</v>
      </c>
      <c r="AB20" s="76" t="s">
        <v>82</v>
      </c>
      <c r="AC20" s="76"/>
      <c r="AD20" s="74"/>
      <c r="AE20" s="74"/>
      <c r="AF20" s="76" t="s">
        <v>83</v>
      </c>
      <c r="AG20" s="74"/>
      <c r="AH20" s="76" t="s">
        <v>83</v>
      </c>
      <c r="AI20" s="74"/>
      <c r="AJ20" s="74"/>
      <c r="AK20" s="74"/>
      <c r="AL20" s="305"/>
      <c r="AM20" s="76" t="s">
        <v>82</v>
      </c>
      <c r="AN20" s="76" t="s">
        <v>82</v>
      </c>
      <c r="AO20" s="76" t="s">
        <v>83</v>
      </c>
      <c r="AP20" s="76" t="s">
        <v>82</v>
      </c>
      <c r="AQ20" s="76" t="s">
        <v>83</v>
      </c>
      <c r="AR20" s="74" t="s">
        <v>82</v>
      </c>
      <c r="AS20" s="74" t="s">
        <v>790</v>
      </c>
      <c r="AT20" s="74" t="s">
        <v>83</v>
      </c>
      <c r="AU20" s="76" t="s">
        <v>83</v>
      </c>
      <c r="AV20" s="76" t="s">
        <v>83</v>
      </c>
      <c r="AW20" s="76" t="s">
        <v>202</v>
      </c>
      <c r="AX20" s="76" t="s">
        <v>82</v>
      </c>
      <c r="AY20" s="76" t="s">
        <v>82</v>
      </c>
      <c r="AZ20" s="74"/>
      <c r="BA20" s="76" t="s">
        <v>83</v>
      </c>
      <c r="BB20" s="76" t="s">
        <v>83</v>
      </c>
      <c r="BC20" s="74" t="s">
        <v>184</v>
      </c>
      <c r="BD20" s="74" t="s">
        <v>184</v>
      </c>
      <c r="BE20" s="74" t="s">
        <v>184</v>
      </c>
      <c r="BF20" s="74" t="s">
        <v>184</v>
      </c>
      <c r="BG20" s="74" t="s">
        <v>184</v>
      </c>
      <c r="BH20" s="76" t="s">
        <v>83</v>
      </c>
      <c r="BI20" s="76" t="s">
        <v>83</v>
      </c>
      <c r="BJ20" s="76" t="s">
        <v>83</v>
      </c>
      <c r="BK20" s="77"/>
      <c r="BL20" s="76" t="s">
        <v>83</v>
      </c>
      <c r="BM20" s="77" t="s">
        <v>83</v>
      </c>
      <c r="BN20" s="76" t="s">
        <v>82</v>
      </c>
      <c r="BO20" s="76" t="s">
        <v>83</v>
      </c>
      <c r="BP20" s="74"/>
      <c r="BQ20" s="436" t="s">
        <v>184</v>
      </c>
    </row>
    <row r="21" spans="1:69" ht="40.200000000000003" customHeight="1">
      <c r="A21" s="73">
        <v>4</v>
      </c>
      <c r="B21" s="323" t="s">
        <v>803</v>
      </c>
      <c r="C21" s="74" t="s">
        <v>784</v>
      </c>
      <c r="D21" s="74" t="s">
        <v>160</v>
      </c>
      <c r="E21" s="464">
        <f>2000*G21</f>
        <v>558000</v>
      </c>
      <c r="F21" s="82" t="s">
        <v>146</v>
      </c>
      <c r="G21" s="75">
        <v>279</v>
      </c>
      <c r="H21" s="75"/>
      <c r="I21" s="76">
        <v>1976</v>
      </c>
      <c r="J21" s="77" t="s">
        <v>82</v>
      </c>
      <c r="K21" s="76" t="s">
        <v>201</v>
      </c>
      <c r="L21" s="74" t="s">
        <v>81</v>
      </c>
      <c r="M21" s="74" t="s">
        <v>188</v>
      </c>
      <c r="N21" s="76" t="s">
        <v>83</v>
      </c>
      <c r="O21" s="76" t="s">
        <v>83</v>
      </c>
      <c r="P21" s="74" t="s">
        <v>1297</v>
      </c>
      <c r="Q21" s="74"/>
      <c r="R21" s="74" t="s">
        <v>787</v>
      </c>
      <c r="S21" s="74" t="s">
        <v>192</v>
      </c>
      <c r="T21" s="76" t="s">
        <v>83</v>
      </c>
      <c r="U21" s="74" t="s">
        <v>792</v>
      </c>
      <c r="V21" s="323" t="s">
        <v>792</v>
      </c>
      <c r="W21" s="76" t="s">
        <v>83</v>
      </c>
      <c r="X21" s="76" t="s">
        <v>82</v>
      </c>
      <c r="Y21" s="76" t="s">
        <v>83</v>
      </c>
      <c r="Z21" s="76" t="s">
        <v>83</v>
      </c>
      <c r="AA21" s="76" t="s">
        <v>83</v>
      </c>
      <c r="AB21" s="76" t="s">
        <v>82</v>
      </c>
      <c r="AC21" s="76"/>
      <c r="AD21" s="74"/>
      <c r="AE21" s="74"/>
      <c r="AF21" s="76" t="s">
        <v>83</v>
      </c>
      <c r="AG21" s="74"/>
      <c r="AH21" s="76" t="s">
        <v>83</v>
      </c>
      <c r="AI21" s="74"/>
      <c r="AJ21" s="74"/>
      <c r="AK21" s="74"/>
      <c r="AL21" s="305"/>
      <c r="AM21" s="76" t="s">
        <v>82</v>
      </c>
      <c r="AN21" s="76" t="s">
        <v>82</v>
      </c>
      <c r="AO21" s="76" t="s">
        <v>83</v>
      </c>
      <c r="AP21" s="76" t="s">
        <v>83</v>
      </c>
      <c r="AQ21" s="76" t="s">
        <v>83</v>
      </c>
      <c r="AR21" s="74" t="s">
        <v>82</v>
      </c>
      <c r="AS21" s="74" t="s">
        <v>790</v>
      </c>
      <c r="AT21" s="74" t="s">
        <v>83</v>
      </c>
      <c r="AU21" s="76" t="s">
        <v>83</v>
      </c>
      <c r="AV21" s="76" t="s">
        <v>83</v>
      </c>
      <c r="AW21" s="76" t="s">
        <v>202</v>
      </c>
      <c r="AX21" s="76" t="s">
        <v>82</v>
      </c>
      <c r="AY21" s="76" t="s">
        <v>82</v>
      </c>
      <c r="AZ21" s="74"/>
      <c r="BA21" s="76" t="s">
        <v>83</v>
      </c>
      <c r="BB21" s="76" t="s">
        <v>83</v>
      </c>
      <c r="BC21" s="74" t="s">
        <v>184</v>
      </c>
      <c r="BD21" s="74" t="s">
        <v>184</v>
      </c>
      <c r="BE21" s="74" t="s">
        <v>184</v>
      </c>
      <c r="BF21" s="74" t="s">
        <v>184</v>
      </c>
      <c r="BG21" s="74" t="s">
        <v>184</v>
      </c>
      <c r="BH21" s="76" t="s">
        <v>83</v>
      </c>
      <c r="BI21" s="76" t="s">
        <v>83</v>
      </c>
      <c r="BJ21" s="76" t="s">
        <v>83</v>
      </c>
      <c r="BK21" s="77"/>
      <c r="BL21" s="76" t="s">
        <v>83</v>
      </c>
      <c r="BM21" s="77" t="s">
        <v>83</v>
      </c>
      <c r="BN21" s="76" t="s">
        <v>82</v>
      </c>
      <c r="BO21" s="76" t="s">
        <v>83</v>
      </c>
      <c r="BP21" s="74"/>
      <c r="BQ21" s="436" t="s">
        <v>184</v>
      </c>
    </row>
    <row r="22" spans="1:69" ht="211.2">
      <c r="A22" s="73">
        <v>5</v>
      </c>
      <c r="B22" s="323" t="s">
        <v>804</v>
      </c>
      <c r="C22" s="74" t="s">
        <v>805</v>
      </c>
      <c r="D22" s="74" t="s">
        <v>160</v>
      </c>
      <c r="E22" s="464">
        <f>6000*G22</f>
        <v>14779560.000000002</v>
      </c>
      <c r="F22" s="82" t="s">
        <v>146</v>
      </c>
      <c r="G22" s="75">
        <v>2463.2600000000002</v>
      </c>
      <c r="H22" s="75">
        <v>643.1</v>
      </c>
      <c r="I22" s="76">
        <v>1968</v>
      </c>
      <c r="J22" s="76" t="s">
        <v>82</v>
      </c>
      <c r="K22" s="76" t="s">
        <v>185</v>
      </c>
      <c r="L22" s="74" t="s">
        <v>186</v>
      </c>
      <c r="M22" s="74" t="s">
        <v>81</v>
      </c>
      <c r="N22" s="76" t="s">
        <v>83</v>
      </c>
      <c r="O22" s="76" t="s">
        <v>82</v>
      </c>
      <c r="P22" s="74" t="s">
        <v>1297</v>
      </c>
      <c r="Q22" s="74" t="s">
        <v>786</v>
      </c>
      <c r="R22" s="74" t="s">
        <v>787</v>
      </c>
      <c r="S22" s="74" t="s">
        <v>192</v>
      </c>
      <c r="T22" s="76" t="s">
        <v>83</v>
      </c>
      <c r="U22" s="74" t="s">
        <v>797</v>
      </c>
      <c r="V22" s="323" t="s">
        <v>1299</v>
      </c>
      <c r="W22" s="76" t="s">
        <v>82</v>
      </c>
      <c r="X22" s="76" t="s">
        <v>82</v>
      </c>
      <c r="Y22" s="76" t="s">
        <v>83</v>
      </c>
      <c r="Z22" s="76" t="s">
        <v>82</v>
      </c>
      <c r="AA22" s="76" t="s">
        <v>82</v>
      </c>
      <c r="AB22" s="76" t="s">
        <v>82</v>
      </c>
      <c r="AC22" s="76"/>
      <c r="AD22" s="74"/>
      <c r="AE22" s="74"/>
      <c r="AF22" s="76" t="s">
        <v>83</v>
      </c>
      <c r="AG22" s="74"/>
      <c r="AH22" s="76" t="s">
        <v>83</v>
      </c>
      <c r="AI22" s="74"/>
      <c r="AJ22" s="74"/>
      <c r="AK22" s="74"/>
      <c r="AL22" s="305"/>
      <c r="AM22" s="76" t="s">
        <v>82</v>
      </c>
      <c r="AN22" s="76" t="s">
        <v>82</v>
      </c>
      <c r="AO22" s="76" t="s">
        <v>82</v>
      </c>
      <c r="AP22" s="76" t="s">
        <v>82</v>
      </c>
      <c r="AQ22" s="76" t="s">
        <v>82</v>
      </c>
      <c r="AR22" s="74" t="s">
        <v>83</v>
      </c>
      <c r="AS22" s="74" t="s">
        <v>790</v>
      </c>
      <c r="AT22" s="74" t="s">
        <v>83</v>
      </c>
      <c r="AU22" s="76" t="s">
        <v>83</v>
      </c>
      <c r="AV22" s="76" t="s">
        <v>82</v>
      </c>
      <c r="AW22" s="76" t="s">
        <v>187</v>
      </c>
      <c r="AX22" s="76" t="s">
        <v>82</v>
      </c>
      <c r="AY22" s="76" t="s">
        <v>82</v>
      </c>
      <c r="AZ22" s="74" t="s">
        <v>1300</v>
      </c>
      <c r="BA22" s="76" t="s">
        <v>82</v>
      </c>
      <c r="BB22" s="76" t="s">
        <v>82</v>
      </c>
      <c r="BC22" s="74" t="s">
        <v>806</v>
      </c>
      <c r="BD22" s="74" t="s">
        <v>83</v>
      </c>
      <c r="BE22" s="74" t="s">
        <v>793</v>
      </c>
      <c r="BF22" s="74" t="s">
        <v>792</v>
      </c>
      <c r="BG22" s="74" t="s">
        <v>792</v>
      </c>
      <c r="BH22" s="76" t="s">
        <v>194</v>
      </c>
      <c r="BI22" s="76" t="s">
        <v>83</v>
      </c>
      <c r="BJ22" s="76" t="s">
        <v>194</v>
      </c>
      <c r="BK22" s="77"/>
      <c r="BL22" s="76" t="s">
        <v>82</v>
      </c>
      <c r="BM22" s="77" t="s">
        <v>799</v>
      </c>
      <c r="BN22" s="76" t="s">
        <v>82</v>
      </c>
      <c r="BO22" s="76" t="s">
        <v>82</v>
      </c>
      <c r="BP22" s="74" t="s">
        <v>1301</v>
      </c>
      <c r="BQ22" s="436" t="s">
        <v>184</v>
      </c>
    </row>
    <row r="23" spans="1:69" ht="44.4" customHeight="1">
      <c r="A23" s="73">
        <v>6</v>
      </c>
      <c r="B23" s="323" t="s">
        <v>1364</v>
      </c>
      <c r="C23" s="74" t="s">
        <v>807</v>
      </c>
      <c r="D23" s="74" t="s">
        <v>1363</v>
      </c>
      <c r="E23" s="464">
        <f>6000*G23</f>
        <v>1368000</v>
      </c>
      <c r="F23" s="82" t="s">
        <v>146</v>
      </c>
      <c r="G23" s="75">
        <v>228</v>
      </c>
      <c r="H23" s="75"/>
      <c r="I23" s="76">
        <v>1967</v>
      </c>
      <c r="J23" s="77" t="s">
        <v>82</v>
      </c>
      <c r="K23" s="76" t="s">
        <v>201</v>
      </c>
      <c r="L23" s="74" t="s">
        <v>189</v>
      </c>
      <c r="M23" s="74" t="s">
        <v>81</v>
      </c>
      <c r="N23" s="76" t="s">
        <v>83</v>
      </c>
      <c r="O23" s="76" t="s">
        <v>82</v>
      </c>
      <c r="P23" s="74" t="s">
        <v>1297</v>
      </c>
      <c r="Q23" s="74" t="s">
        <v>786</v>
      </c>
      <c r="R23" s="74" t="s">
        <v>787</v>
      </c>
      <c r="S23" s="74" t="s">
        <v>192</v>
      </c>
      <c r="T23" s="76" t="s">
        <v>83</v>
      </c>
      <c r="U23" s="74" t="s">
        <v>788</v>
      </c>
      <c r="V23" s="323" t="s">
        <v>808</v>
      </c>
      <c r="W23" s="76" t="s">
        <v>83</v>
      </c>
      <c r="X23" s="76" t="s">
        <v>82</v>
      </c>
      <c r="Y23" s="76" t="s">
        <v>83</v>
      </c>
      <c r="Z23" s="76" t="s">
        <v>82</v>
      </c>
      <c r="AA23" s="76" t="s">
        <v>82</v>
      </c>
      <c r="AB23" s="76" t="s">
        <v>82</v>
      </c>
      <c r="AC23" s="76"/>
      <c r="AD23" s="74"/>
      <c r="AE23" s="74"/>
      <c r="AF23" s="76" t="s">
        <v>83</v>
      </c>
      <c r="AG23" s="74"/>
      <c r="AH23" s="76" t="s">
        <v>83</v>
      </c>
      <c r="AI23" s="74"/>
      <c r="AJ23" s="74"/>
      <c r="AK23" s="74"/>
      <c r="AL23" s="305"/>
      <c r="AM23" s="76" t="s">
        <v>82</v>
      </c>
      <c r="AN23" s="76" t="s">
        <v>82</v>
      </c>
      <c r="AO23" s="76" t="s">
        <v>83</v>
      </c>
      <c r="AP23" s="76" t="s">
        <v>83</v>
      </c>
      <c r="AQ23" s="76" t="s">
        <v>83</v>
      </c>
      <c r="AR23" s="74" t="s">
        <v>83</v>
      </c>
      <c r="AS23" s="345" t="s">
        <v>809</v>
      </c>
      <c r="AT23" s="74" t="s">
        <v>83</v>
      </c>
      <c r="AU23" s="76" t="s">
        <v>83</v>
      </c>
      <c r="AV23" s="76" t="s">
        <v>83</v>
      </c>
      <c r="AW23" s="76" t="s">
        <v>83</v>
      </c>
      <c r="AX23" s="76" t="s">
        <v>82</v>
      </c>
      <c r="AY23" s="76" t="s">
        <v>82</v>
      </c>
      <c r="AZ23" s="74"/>
      <c r="BA23" s="76" t="s">
        <v>82</v>
      </c>
      <c r="BB23" s="76" t="s">
        <v>82</v>
      </c>
      <c r="BC23" s="74" t="s">
        <v>184</v>
      </c>
      <c r="BD23" s="74" t="s">
        <v>184</v>
      </c>
      <c r="BE23" s="74" t="s">
        <v>184</v>
      </c>
      <c r="BF23" s="74" t="s">
        <v>184</v>
      </c>
      <c r="BG23" s="74"/>
      <c r="BH23" s="76" t="s">
        <v>83</v>
      </c>
      <c r="BI23" s="76" t="s">
        <v>83</v>
      </c>
      <c r="BJ23" s="76" t="s">
        <v>83</v>
      </c>
      <c r="BK23" s="77"/>
      <c r="BL23" s="76" t="s">
        <v>82</v>
      </c>
      <c r="BM23" s="77" t="s">
        <v>83</v>
      </c>
      <c r="BN23" s="76" t="s">
        <v>82</v>
      </c>
      <c r="BO23" s="76" t="s">
        <v>82</v>
      </c>
      <c r="BP23" s="74"/>
      <c r="BQ23" s="437" t="s">
        <v>184</v>
      </c>
    </row>
    <row r="24" spans="1:69" ht="43.8" customHeight="1">
      <c r="A24" s="73">
        <v>7</v>
      </c>
      <c r="B24" s="323" t="s">
        <v>1366</v>
      </c>
      <c r="C24" s="74" t="s">
        <v>1348</v>
      </c>
      <c r="D24" s="74" t="s">
        <v>1365</v>
      </c>
      <c r="E24" s="464">
        <f>2000*G24</f>
        <v>288000</v>
      </c>
      <c r="F24" s="82" t="s">
        <v>146</v>
      </c>
      <c r="G24" s="75">
        <v>144</v>
      </c>
      <c r="H24" s="75"/>
      <c r="I24" s="76">
        <v>1955</v>
      </c>
      <c r="J24" s="76" t="s">
        <v>82</v>
      </c>
      <c r="K24" s="76" t="s">
        <v>201</v>
      </c>
      <c r="L24" s="74" t="s">
        <v>81</v>
      </c>
      <c r="M24" s="74" t="s">
        <v>188</v>
      </c>
      <c r="N24" s="76" t="s">
        <v>83</v>
      </c>
      <c r="O24" s="76" t="s">
        <v>83</v>
      </c>
      <c r="P24" s="74" t="s">
        <v>810</v>
      </c>
      <c r="Q24" s="74" t="s">
        <v>786</v>
      </c>
      <c r="R24" s="74"/>
      <c r="S24" s="74" t="s">
        <v>191</v>
      </c>
      <c r="T24" s="76" t="s">
        <v>83</v>
      </c>
      <c r="U24" s="74" t="s">
        <v>811</v>
      </c>
      <c r="V24" s="74"/>
      <c r="W24" s="76" t="s">
        <v>83</v>
      </c>
      <c r="X24" s="76" t="s">
        <v>82</v>
      </c>
      <c r="Y24" s="76" t="s">
        <v>83</v>
      </c>
      <c r="Z24" s="76" t="s">
        <v>83</v>
      </c>
      <c r="AA24" s="76" t="s">
        <v>83</v>
      </c>
      <c r="AB24" s="76" t="s">
        <v>82</v>
      </c>
      <c r="AC24" s="76"/>
      <c r="AD24" s="74"/>
      <c r="AE24" s="74"/>
      <c r="AF24" s="76" t="s">
        <v>83</v>
      </c>
      <c r="AG24" s="74"/>
      <c r="AH24" s="76" t="s">
        <v>83</v>
      </c>
      <c r="AI24" s="74"/>
      <c r="AJ24" s="74"/>
      <c r="AK24" s="74"/>
      <c r="AL24" s="305"/>
      <c r="AM24" s="76" t="s">
        <v>83</v>
      </c>
      <c r="AN24" s="76" t="s">
        <v>83</v>
      </c>
      <c r="AO24" s="76" t="s">
        <v>83</v>
      </c>
      <c r="AP24" s="76" t="s">
        <v>83</v>
      </c>
      <c r="AQ24" s="76" t="s">
        <v>83</v>
      </c>
      <c r="AR24" s="74" t="s">
        <v>83</v>
      </c>
      <c r="AS24" s="74" t="s">
        <v>193</v>
      </c>
      <c r="AT24" s="74" t="s">
        <v>83</v>
      </c>
      <c r="AU24" s="76" t="s">
        <v>83</v>
      </c>
      <c r="AV24" s="76" t="s">
        <v>83</v>
      </c>
      <c r="AW24" s="76" t="s">
        <v>83</v>
      </c>
      <c r="AX24" s="76" t="s">
        <v>82</v>
      </c>
      <c r="AY24" s="76" t="s">
        <v>83</v>
      </c>
      <c r="AZ24" s="74"/>
      <c r="BA24" s="76" t="s">
        <v>83</v>
      </c>
      <c r="BB24" s="76" t="s">
        <v>83</v>
      </c>
      <c r="BC24" s="74"/>
      <c r="BD24" s="74"/>
      <c r="BE24" s="74"/>
      <c r="BF24" s="74"/>
      <c r="BG24" s="74"/>
      <c r="BH24" s="76" t="s">
        <v>83</v>
      </c>
      <c r="BI24" s="76" t="s">
        <v>83</v>
      </c>
      <c r="BJ24" s="76" t="s">
        <v>83</v>
      </c>
      <c r="BK24" s="77"/>
      <c r="BL24" s="76" t="s">
        <v>83</v>
      </c>
      <c r="BM24" s="77" t="s">
        <v>83</v>
      </c>
      <c r="BN24" s="76" t="s">
        <v>82</v>
      </c>
      <c r="BO24" s="76" t="s">
        <v>82</v>
      </c>
      <c r="BP24" s="74"/>
      <c r="BQ24" s="436" t="s">
        <v>184</v>
      </c>
    </row>
    <row r="25" spans="1:69" ht="58.8" customHeight="1">
      <c r="A25" s="73">
        <v>8</v>
      </c>
      <c r="B25" s="342" t="s">
        <v>1362</v>
      </c>
      <c r="C25" s="83" t="s">
        <v>812</v>
      </c>
      <c r="D25" s="74" t="s">
        <v>160</v>
      </c>
      <c r="E25" s="464">
        <f>6000*G25</f>
        <v>564000</v>
      </c>
      <c r="F25" s="82" t="s">
        <v>146</v>
      </c>
      <c r="G25" s="75">
        <v>94</v>
      </c>
      <c r="H25" s="75">
        <v>113</v>
      </c>
      <c r="I25" s="77" t="s">
        <v>813</v>
      </c>
      <c r="J25" s="76" t="s">
        <v>82</v>
      </c>
      <c r="K25" s="76" t="s">
        <v>185</v>
      </c>
      <c r="L25" s="74" t="s">
        <v>81</v>
      </c>
      <c r="M25" s="74" t="s">
        <v>188</v>
      </c>
      <c r="N25" s="76" t="s">
        <v>83</v>
      </c>
      <c r="O25" s="76" t="s">
        <v>83</v>
      </c>
      <c r="P25" s="83" t="s">
        <v>1302</v>
      </c>
      <c r="Q25" s="83" t="s">
        <v>814</v>
      </c>
      <c r="R25" s="74"/>
      <c r="S25" s="83" t="s">
        <v>815</v>
      </c>
      <c r="T25" s="76" t="s">
        <v>82</v>
      </c>
      <c r="U25" s="74" t="s">
        <v>788</v>
      </c>
      <c r="V25" s="74"/>
      <c r="W25" s="76" t="s">
        <v>83</v>
      </c>
      <c r="X25" s="76" t="s">
        <v>82</v>
      </c>
      <c r="Y25" s="76" t="s">
        <v>83</v>
      </c>
      <c r="Z25" s="76" t="s">
        <v>82</v>
      </c>
      <c r="AA25" s="76" t="s">
        <v>82</v>
      </c>
      <c r="AB25" s="76" t="s">
        <v>82</v>
      </c>
      <c r="AC25" s="76"/>
      <c r="AD25" s="74"/>
      <c r="AE25" s="74"/>
      <c r="AF25" s="76" t="s">
        <v>83</v>
      </c>
      <c r="AG25" s="74"/>
      <c r="AH25" s="76" t="s">
        <v>83</v>
      </c>
      <c r="AI25" s="74"/>
      <c r="AJ25" s="74"/>
      <c r="AK25" s="74"/>
      <c r="AL25" s="305"/>
      <c r="AM25" s="76" t="s">
        <v>82</v>
      </c>
      <c r="AN25" s="76" t="s">
        <v>82</v>
      </c>
      <c r="AO25" s="76" t="s">
        <v>83</v>
      </c>
      <c r="AP25" s="76" t="s">
        <v>82</v>
      </c>
      <c r="AQ25" s="76" t="s">
        <v>83</v>
      </c>
      <c r="AR25" s="74" t="s">
        <v>83</v>
      </c>
      <c r="AS25" s="74" t="s">
        <v>193</v>
      </c>
      <c r="AT25" s="74" t="s">
        <v>193</v>
      </c>
      <c r="AU25" s="76" t="s">
        <v>83</v>
      </c>
      <c r="AV25" s="76" t="s">
        <v>83</v>
      </c>
      <c r="AW25" s="76" t="s">
        <v>83</v>
      </c>
      <c r="AX25" s="76" t="s">
        <v>82</v>
      </c>
      <c r="AY25" s="76" t="s">
        <v>82</v>
      </c>
      <c r="AZ25" s="74"/>
      <c r="BA25" s="76" t="s">
        <v>82</v>
      </c>
      <c r="BB25" s="76" t="s">
        <v>82</v>
      </c>
      <c r="BC25" s="74"/>
      <c r="BD25" s="74"/>
      <c r="BE25" s="74"/>
      <c r="BF25" s="74"/>
      <c r="BG25" s="74"/>
      <c r="BH25" s="76" t="s">
        <v>83</v>
      </c>
      <c r="BI25" s="76" t="s">
        <v>83</v>
      </c>
      <c r="BJ25" s="76" t="s">
        <v>83</v>
      </c>
      <c r="BK25" s="77"/>
      <c r="BL25" s="76" t="s">
        <v>82</v>
      </c>
      <c r="BM25" s="77" t="s">
        <v>83</v>
      </c>
      <c r="BN25" s="76" t="s">
        <v>82</v>
      </c>
      <c r="BO25" s="76" t="s">
        <v>82</v>
      </c>
      <c r="BP25" s="74"/>
      <c r="BQ25" s="436" t="s">
        <v>184</v>
      </c>
    </row>
    <row r="26" spans="1:69" ht="52.8">
      <c r="A26" s="73">
        <v>9</v>
      </c>
      <c r="B26" s="323" t="s">
        <v>1410</v>
      </c>
      <c r="C26" s="74" t="s">
        <v>816</v>
      </c>
      <c r="D26" s="74" t="s">
        <v>1303</v>
      </c>
      <c r="E26" s="207">
        <f>G26*2000</f>
        <v>422000</v>
      </c>
      <c r="F26" s="77" t="s">
        <v>146</v>
      </c>
      <c r="G26" s="75">
        <v>211</v>
      </c>
      <c r="H26" s="75">
        <v>162</v>
      </c>
      <c r="I26" s="76">
        <v>1939</v>
      </c>
      <c r="J26" s="76" t="s">
        <v>82</v>
      </c>
      <c r="K26" s="76" t="s">
        <v>201</v>
      </c>
      <c r="L26" s="74" t="s">
        <v>189</v>
      </c>
      <c r="M26" s="74" t="s">
        <v>81</v>
      </c>
      <c r="N26" s="76" t="s">
        <v>83</v>
      </c>
      <c r="O26" s="76" t="s">
        <v>82</v>
      </c>
      <c r="P26" s="74" t="s">
        <v>1297</v>
      </c>
      <c r="Q26" s="74" t="s">
        <v>817</v>
      </c>
      <c r="R26" s="74" t="s">
        <v>817</v>
      </c>
      <c r="S26" s="74" t="s">
        <v>818</v>
      </c>
      <c r="T26" s="76" t="s">
        <v>83</v>
      </c>
      <c r="U26" s="74" t="s">
        <v>819</v>
      </c>
      <c r="V26" s="74"/>
      <c r="W26" s="76" t="s">
        <v>83</v>
      </c>
      <c r="X26" s="76" t="s">
        <v>83</v>
      </c>
      <c r="Y26" s="76" t="s">
        <v>83</v>
      </c>
      <c r="Z26" s="76" t="s">
        <v>82</v>
      </c>
      <c r="AA26" s="76" t="s">
        <v>82</v>
      </c>
      <c r="AB26" s="76" t="s">
        <v>82</v>
      </c>
      <c r="AC26" s="76"/>
      <c r="AD26" s="74"/>
      <c r="AE26" s="74"/>
      <c r="AF26" s="76" t="s">
        <v>83</v>
      </c>
      <c r="AG26" s="74"/>
      <c r="AH26" s="76" t="s">
        <v>83</v>
      </c>
      <c r="AI26" s="74"/>
      <c r="AJ26" s="74"/>
      <c r="AK26" s="74"/>
      <c r="AL26" s="305"/>
      <c r="AM26" s="76" t="s">
        <v>83</v>
      </c>
      <c r="AN26" s="76" t="s">
        <v>83</v>
      </c>
      <c r="AO26" s="76" t="s">
        <v>83</v>
      </c>
      <c r="AP26" s="76" t="s">
        <v>83</v>
      </c>
      <c r="AQ26" s="76" t="s">
        <v>83</v>
      </c>
      <c r="AR26" s="74" t="s">
        <v>83</v>
      </c>
      <c r="AS26" s="74" t="s">
        <v>193</v>
      </c>
      <c r="AT26" s="74" t="s">
        <v>193</v>
      </c>
      <c r="AU26" s="76" t="s">
        <v>83</v>
      </c>
      <c r="AV26" s="76" t="s">
        <v>83</v>
      </c>
      <c r="AW26" s="76" t="s">
        <v>83</v>
      </c>
      <c r="AX26" s="76" t="s">
        <v>82</v>
      </c>
      <c r="AY26" s="76" t="s">
        <v>83</v>
      </c>
      <c r="AZ26" s="74"/>
      <c r="BA26" s="76" t="s">
        <v>83</v>
      </c>
      <c r="BB26" s="76" t="s">
        <v>83</v>
      </c>
      <c r="BC26" s="74"/>
      <c r="BD26" s="74"/>
      <c r="BE26" s="74"/>
      <c r="BF26" s="74"/>
      <c r="BG26" s="74"/>
      <c r="BH26" s="76" t="s">
        <v>83</v>
      </c>
      <c r="BI26" s="76" t="s">
        <v>83</v>
      </c>
      <c r="BJ26" s="76" t="s">
        <v>83</v>
      </c>
      <c r="BK26" s="77"/>
      <c r="BL26" s="76" t="s">
        <v>83</v>
      </c>
      <c r="BM26" s="77" t="s">
        <v>83</v>
      </c>
      <c r="BN26" s="76" t="s">
        <v>82</v>
      </c>
      <c r="BO26" s="76" t="s">
        <v>83</v>
      </c>
      <c r="BP26" s="74"/>
      <c r="BQ26" s="436" t="s">
        <v>184</v>
      </c>
    </row>
    <row r="27" spans="1:69" ht="48.6" customHeight="1">
      <c r="A27" s="73">
        <v>10</v>
      </c>
      <c r="B27" s="323" t="s">
        <v>1349</v>
      </c>
      <c r="C27" s="74" t="s">
        <v>816</v>
      </c>
      <c r="D27" s="74" t="s">
        <v>1303</v>
      </c>
      <c r="E27" s="207">
        <f>G27*2000</f>
        <v>70000</v>
      </c>
      <c r="F27" s="77" t="s">
        <v>146</v>
      </c>
      <c r="G27" s="75">
        <v>35</v>
      </c>
      <c r="H27" s="75">
        <v>44</v>
      </c>
      <c r="I27" s="76">
        <v>1978</v>
      </c>
      <c r="J27" s="76" t="s">
        <v>82</v>
      </c>
      <c r="K27" s="76" t="s">
        <v>201</v>
      </c>
      <c r="L27" s="74" t="s">
        <v>81</v>
      </c>
      <c r="M27" s="74" t="s">
        <v>188</v>
      </c>
      <c r="N27" s="76" t="s">
        <v>83</v>
      </c>
      <c r="O27" s="76" t="s">
        <v>83</v>
      </c>
      <c r="P27" s="74" t="s">
        <v>821</v>
      </c>
      <c r="Q27" s="74"/>
      <c r="R27" s="74" t="s">
        <v>822</v>
      </c>
      <c r="S27" s="74" t="s">
        <v>192</v>
      </c>
      <c r="T27" s="76" t="s">
        <v>83</v>
      </c>
      <c r="U27" s="74" t="s">
        <v>792</v>
      </c>
      <c r="V27" s="74"/>
      <c r="W27" s="76" t="s">
        <v>83</v>
      </c>
      <c r="X27" s="76" t="s">
        <v>83</v>
      </c>
      <c r="Y27" s="76" t="s">
        <v>83</v>
      </c>
      <c r="Z27" s="76" t="s">
        <v>82</v>
      </c>
      <c r="AA27" s="76" t="s">
        <v>83</v>
      </c>
      <c r="AB27" s="76" t="s">
        <v>82</v>
      </c>
      <c r="AC27" s="76"/>
      <c r="AD27" s="74"/>
      <c r="AE27" s="74"/>
      <c r="AF27" s="76" t="s">
        <v>83</v>
      </c>
      <c r="AG27" s="74"/>
      <c r="AH27" s="76" t="s">
        <v>83</v>
      </c>
      <c r="AI27" s="74"/>
      <c r="AJ27" s="74"/>
      <c r="AK27" s="74"/>
      <c r="AL27" s="305"/>
      <c r="AM27" s="76" t="s">
        <v>83</v>
      </c>
      <c r="AN27" s="76" t="s">
        <v>83</v>
      </c>
      <c r="AO27" s="76" t="s">
        <v>83</v>
      </c>
      <c r="AP27" s="76" t="s">
        <v>83</v>
      </c>
      <c r="AQ27" s="76" t="s">
        <v>83</v>
      </c>
      <c r="AR27" s="74" t="s">
        <v>83</v>
      </c>
      <c r="AS27" s="74" t="s">
        <v>193</v>
      </c>
      <c r="AT27" s="74" t="s">
        <v>193</v>
      </c>
      <c r="AU27" s="76" t="s">
        <v>83</v>
      </c>
      <c r="AV27" s="76" t="s">
        <v>83</v>
      </c>
      <c r="AW27" s="76" t="s">
        <v>83</v>
      </c>
      <c r="AX27" s="76" t="s">
        <v>82</v>
      </c>
      <c r="AY27" s="76" t="s">
        <v>83</v>
      </c>
      <c r="AZ27" s="74"/>
      <c r="BA27" s="76" t="s">
        <v>83</v>
      </c>
      <c r="BB27" s="76" t="s">
        <v>83</v>
      </c>
      <c r="BC27" s="74"/>
      <c r="BD27" s="74"/>
      <c r="BE27" s="74"/>
      <c r="BF27" s="74"/>
      <c r="BG27" s="74"/>
      <c r="BH27" s="76" t="s">
        <v>83</v>
      </c>
      <c r="BI27" s="76" t="s">
        <v>83</v>
      </c>
      <c r="BJ27" s="76" t="s">
        <v>83</v>
      </c>
      <c r="BK27" s="77"/>
      <c r="BL27" s="76" t="s">
        <v>83</v>
      </c>
      <c r="BM27" s="77" t="s">
        <v>83</v>
      </c>
      <c r="BN27" s="76" t="s">
        <v>82</v>
      </c>
      <c r="BO27" s="76" t="s">
        <v>83</v>
      </c>
      <c r="BP27" s="74"/>
      <c r="BQ27" s="436" t="s">
        <v>184</v>
      </c>
    </row>
    <row r="28" spans="1:69" ht="111" customHeight="1">
      <c r="A28" s="73">
        <v>11</v>
      </c>
      <c r="B28" s="342" t="s">
        <v>1431</v>
      </c>
      <c r="C28" s="83" t="s">
        <v>830</v>
      </c>
      <c r="D28" s="83" t="s">
        <v>160</v>
      </c>
      <c r="E28" s="464">
        <f t="shared" ref="E28:E29" si="0">6000*G28</f>
        <v>1101360</v>
      </c>
      <c r="F28" s="82" t="s">
        <v>146</v>
      </c>
      <c r="G28" s="98">
        <v>183.56</v>
      </c>
      <c r="H28" s="98"/>
      <c r="I28" s="77" t="s">
        <v>823</v>
      </c>
      <c r="J28" s="77" t="s">
        <v>82</v>
      </c>
      <c r="K28" s="77" t="s">
        <v>185</v>
      </c>
      <c r="L28" s="83" t="s">
        <v>81</v>
      </c>
      <c r="M28" s="83" t="s">
        <v>81</v>
      </c>
      <c r="N28" s="77" t="s">
        <v>83</v>
      </c>
      <c r="O28" s="77" t="s">
        <v>82</v>
      </c>
      <c r="P28" s="83" t="s">
        <v>824</v>
      </c>
      <c r="Q28" s="83" t="s">
        <v>825</v>
      </c>
      <c r="R28" s="83" t="s">
        <v>787</v>
      </c>
      <c r="S28" s="83" t="s">
        <v>192</v>
      </c>
      <c r="T28" s="77" t="s">
        <v>83</v>
      </c>
      <c r="U28" s="83" t="s">
        <v>797</v>
      </c>
      <c r="V28" s="342" t="s">
        <v>1304</v>
      </c>
      <c r="W28" s="77" t="s">
        <v>83</v>
      </c>
      <c r="X28" s="77" t="s">
        <v>82</v>
      </c>
      <c r="Y28" s="77" t="s">
        <v>83</v>
      </c>
      <c r="Z28" s="77" t="s">
        <v>82</v>
      </c>
      <c r="AA28" s="77" t="s">
        <v>82</v>
      </c>
      <c r="AB28" s="77" t="s">
        <v>82</v>
      </c>
      <c r="AC28" s="77"/>
      <c r="AD28" s="83"/>
      <c r="AE28" s="83"/>
      <c r="AF28" s="77" t="s">
        <v>83</v>
      </c>
      <c r="AG28" s="83" t="s">
        <v>826</v>
      </c>
      <c r="AH28" s="77" t="s">
        <v>83</v>
      </c>
      <c r="AI28" s="83"/>
      <c r="AJ28" s="83"/>
      <c r="AK28" s="83"/>
      <c r="AL28" s="438"/>
      <c r="AM28" s="77" t="s">
        <v>82</v>
      </c>
      <c r="AN28" s="77" t="s">
        <v>82</v>
      </c>
      <c r="AO28" s="77" t="s">
        <v>82</v>
      </c>
      <c r="AP28" s="77" t="s">
        <v>82</v>
      </c>
      <c r="AQ28" s="77" t="s">
        <v>82</v>
      </c>
      <c r="AR28" s="83" t="s">
        <v>82</v>
      </c>
      <c r="AS28" s="83" t="s">
        <v>83</v>
      </c>
      <c r="AT28" s="83" t="s">
        <v>83</v>
      </c>
      <c r="AU28" s="77" t="s">
        <v>82</v>
      </c>
      <c r="AV28" s="77" t="s">
        <v>83</v>
      </c>
      <c r="AW28" s="77" t="s">
        <v>202</v>
      </c>
      <c r="AX28" s="77" t="s">
        <v>82</v>
      </c>
      <c r="AY28" s="77" t="s">
        <v>82</v>
      </c>
      <c r="AZ28" s="83" t="s">
        <v>827</v>
      </c>
      <c r="BA28" s="77" t="s">
        <v>82</v>
      </c>
      <c r="BB28" s="77" t="s">
        <v>82</v>
      </c>
      <c r="BC28" s="83" t="s">
        <v>189</v>
      </c>
      <c r="BD28" s="83" t="s">
        <v>184</v>
      </c>
      <c r="BE28" s="83" t="s">
        <v>81</v>
      </c>
      <c r="BF28" s="83" t="s">
        <v>792</v>
      </c>
      <c r="BG28" s="83" t="s">
        <v>184</v>
      </c>
      <c r="BH28" s="77" t="s">
        <v>194</v>
      </c>
      <c r="BI28" s="77" t="s">
        <v>83</v>
      </c>
      <c r="BJ28" s="77" t="s">
        <v>194</v>
      </c>
      <c r="BK28" s="77"/>
      <c r="BL28" s="77" t="s">
        <v>82</v>
      </c>
      <c r="BM28" s="77" t="s">
        <v>83</v>
      </c>
      <c r="BN28" s="77" t="s">
        <v>82</v>
      </c>
      <c r="BO28" s="77" t="s">
        <v>82</v>
      </c>
      <c r="BP28" s="83"/>
      <c r="BQ28" s="24" t="s">
        <v>184</v>
      </c>
    </row>
    <row r="29" spans="1:69" ht="237" customHeight="1">
      <c r="A29" s="73">
        <v>12</v>
      </c>
      <c r="B29" s="433" t="s">
        <v>1371</v>
      </c>
      <c r="C29" s="418" t="s">
        <v>1372</v>
      </c>
      <c r="D29" s="434" t="s">
        <v>1430</v>
      </c>
      <c r="E29" s="464">
        <f t="shared" si="0"/>
        <v>7434000</v>
      </c>
      <c r="F29" s="81" t="s">
        <v>146</v>
      </c>
      <c r="G29" s="439">
        <v>1239</v>
      </c>
      <c r="H29" s="24"/>
      <c r="I29" s="24">
        <v>1962</v>
      </c>
      <c r="J29" s="77" t="s">
        <v>82</v>
      </c>
      <c r="K29" s="77" t="s">
        <v>185</v>
      </c>
      <c r="L29" s="83" t="s">
        <v>186</v>
      </c>
      <c r="M29" s="83" t="s">
        <v>81</v>
      </c>
      <c r="N29" s="77" t="s">
        <v>83</v>
      </c>
      <c r="O29" s="77" t="s">
        <v>82</v>
      </c>
      <c r="P29" s="83" t="s">
        <v>824</v>
      </c>
      <c r="Q29" s="83" t="s">
        <v>825</v>
      </c>
      <c r="R29" s="83" t="s">
        <v>787</v>
      </c>
      <c r="S29" s="83" t="s">
        <v>192</v>
      </c>
      <c r="T29" s="77" t="s">
        <v>83</v>
      </c>
      <c r="U29" s="83" t="s">
        <v>797</v>
      </c>
      <c r="V29" s="564" t="s">
        <v>1305</v>
      </c>
      <c r="W29" s="77" t="s">
        <v>82</v>
      </c>
      <c r="X29" s="77" t="s">
        <v>82</v>
      </c>
      <c r="Y29" s="77" t="s">
        <v>83</v>
      </c>
      <c r="Z29" s="77" t="s">
        <v>82</v>
      </c>
      <c r="AA29" s="77" t="s">
        <v>82</v>
      </c>
      <c r="AB29" s="650" t="s">
        <v>1429</v>
      </c>
      <c r="AC29" s="24"/>
      <c r="AD29" s="24">
        <v>2026</v>
      </c>
      <c r="AE29" s="191" t="s">
        <v>1306</v>
      </c>
      <c r="AF29" s="77" t="s">
        <v>83</v>
      </c>
      <c r="AG29" s="191" t="s">
        <v>1425</v>
      </c>
      <c r="AH29" s="77" t="s">
        <v>83</v>
      </c>
      <c r="AI29" s="565"/>
      <c r="AJ29" s="565"/>
      <c r="AK29" s="565"/>
      <c r="AL29" s="565"/>
      <c r="AM29" s="77" t="s">
        <v>82</v>
      </c>
      <c r="AN29" s="77" t="s">
        <v>82</v>
      </c>
      <c r="AO29" s="77" t="s">
        <v>82</v>
      </c>
      <c r="AP29" s="77" t="s">
        <v>82</v>
      </c>
      <c r="AQ29" s="77" t="s">
        <v>82</v>
      </c>
      <c r="AR29" s="83" t="s">
        <v>83</v>
      </c>
      <c r="AS29" s="83" t="s">
        <v>83</v>
      </c>
      <c r="AT29" s="83" t="s">
        <v>83</v>
      </c>
      <c r="AU29" s="77" t="s">
        <v>82</v>
      </c>
      <c r="AV29" s="77" t="s">
        <v>83</v>
      </c>
      <c r="AW29" s="77" t="s">
        <v>187</v>
      </c>
      <c r="AX29" s="77" t="s">
        <v>82</v>
      </c>
      <c r="AY29" s="77" t="s">
        <v>82</v>
      </c>
      <c r="AZ29" s="83" t="s">
        <v>1307</v>
      </c>
      <c r="BA29" s="77" t="s">
        <v>82</v>
      </c>
      <c r="BB29" s="77" t="s">
        <v>82</v>
      </c>
      <c r="BC29" s="24">
        <v>2</v>
      </c>
      <c r="BD29" s="74" t="s">
        <v>83</v>
      </c>
      <c r="BE29" s="24">
        <v>4</v>
      </c>
      <c r="BF29" s="83" t="s">
        <v>792</v>
      </c>
      <c r="BG29" s="74" t="s">
        <v>792</v>
      </c>
      <c r="BH29" s="77" t="s">
        <v>194</v>
      </c>
      <c r="BI29" s="77" t="s">
        <v>83</v>
      </c>
      <c r="BJ29" s="77" t="s">
        <v>194</v>
      </c>
      <c r="BK29" s="565"/>
      <c r="BL29" s="77" t="s">
        <v>82</v>
      </c>
      <c r="BM29" s="77" t="s">
        <v>82</v>
      </c>
      <c r="BN29" s="77" t="s">
        <v>82</v>
      </c>
      <c r="BO29" s="77" t="s">
        <v>82</v>
      </c>
      <c r="BP29" s="565"/>
      <c r="BQ29" s="564" t="s">
        <v>1424</v>
      </c>
    </row>
    <row r="30" spans="1:69" ht="25.2" customHeight="1">
      <c r="A30" s="292" t="s">
        <v>124</v>
      </c>
      <c r="B30" s="293" t="s">
        <v>111</v>
      </c>
      <c r="C30" s="298"/>
      <c r="D30" s="298"/>
      <c r="E30" s="298"/>
      <c r="F30" s="298"/>
      <c r="G30" s="401"/>
      <c r="H30" s="563"/>
      <c r="I30" s="563"/>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row>
    <row r="31" spans="1:69" ht="40.200000000000003" customHeight="1">
      <c r="A31" s="20">
        <v>1</v>
      </c>
      <c r="B31" s="99" t="s">
        <v>829</v>
      </c>
      <c r="C31" s="99" t="s">
        <v>828</v>
      </c>
      <c r="D31" s="78"/>
      <c r="E31" s="450">
        <v>18629.990000000002</v>
      </c>
      <c r="F31" s="82" t="s">
        <v>122</v>
      </c>
      <c r="G31" s="78"/>
      <c r="H31" s="78"/>
      <c r="I31" s="84">
        <v>2006</v>
      </c>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row>
    <row r="32" spans="1:69" ht="30.6" customHeight="1">
      <c r="A32" s="20">
        <v>2</v>
      </c>
      <c r="B32" s="99" t="s">
        <v>1317</v>
      </c>
      <c r="C32" s="99" t="s">
        <v>1318</v>
      </c>
      <c r="D32" s="78"/>
      <c r="E32" s="550">
        <v>76165.850000000006</v>
      </c>
      <c r="F32" s="82" t="s">
        <v>122</v>
      </c>
      <c r="G32" s="78"/>
      <c r="H32" s="78"/>
      <c r="I32" s="84" t="s">
        <v>1319</v>
      </c>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row>
    <row r="33" spans="1:69" ht="32.4" customHeight="1">
      <c r="A33" s="20">
        <v>3</v>
      </c>
      <c r="B33" s="99" t="s">
        <v>1361</v>
      </c>
      <c r="C33" s="99" t="s">
        <v>1329</v>
      </c>
      <c r="D33" s="78"/>
      <c r="E33" s="450">
        <v>235953.27</v>
      </c>
      <c r="F33" s="82" t="s">
        <v>122</v>
      </c>
      <c r="G33" s="78"/>
      <c r="H33" s="78"/>
      <c r="I33" s="21">
        <v>2026</v>
      </c>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row>
    <row r="34" spans="1:69" ht="37.200000000000003" customHeight="1">
      <c r="A34" s="79" t="s">
        <v>125</v>
      </c>
      <c r="B34" s="552" t="s">
        <v>76</v>
      </c>
      <c r="C34" s="78"/>
      <c r="D34" s="78"/>
      <c r="E34" s="398">
        <f>4253414.08+555056.5+4598</f>
        <v>4813068.58</v>
      </c>
      <c r="F34" s="81" t="s">
        <v>122</v>
      </c>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row>
    <row r="35" spans="1:69" ht="33" customHeight="1">
      <c r="A35" s="78"/>
      <c r="B35" s="552" t="s">
        <v>952</v>
      </c>
      <c r="C35" s="78"/>
      <c r="D35" s="78"/>
      <c r="E35" s="285">
        <v>6559892.3799999999</v>
      </c>
      <c r="F35" s="81" t="s">
        <v>122</v>
      </c>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row>
    <row r="36" spans="1:69" ht="33" customHeight="1">
      <c r="A36" s="78"/>
      <c r="B36" s="191" t="s">
        <v>1331</v>
      </c>
      <c r="C36" s="78"/>
      <c r="D36" s="78"/>
      <c r="E36" s="285">
        <v>33990</v>
      </c>
      <c r="F36" s="81" t="s">
        <v>122</v>
      </c>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row>
    <row r="37" spans="1:69" ht="30" customHeight="1">
      <c r="A37" s="78"/>
      <c r="B37" s="193" t="s">
        <v>1330</v>
      </c>
      <c r="C37" s="78"/>
      <c r="D37" s="78"/>
      <c r="E37" s="283">
        <v>4598</v>
      </c>
      <c r="F37" s="81" t="s">
        <v>122</v>
      </c>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row>
    <row r="38" spans="1:69" ht="37.200000000000003" customHeight="1">
      <c r="A38" s="78"/>
      <c r="B38" s="193" t="s">
        <v>1327</v>
      </c>
      <c r="C38" s="78" t="s">
        <v>1328</v>
      </c>
      <c r="D38" s="78"/>
      <c r="E38" s="283">
        <v>31000</v>
      </c>
      <c r="F38" s="81" t="s">
        <v>122</v>
      </c>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row>
    <row r="39" spans="1:6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row>
    <row r="40" spans="1:69">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row>
    <row r="41" spans="1:69" ht="19.2" customHeight="1">
      <c r="A41" s="79">
        <v>2</v>
      </c>
      <c r="B41" s="25" t="s">
        <v>837</v>
      </c>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row>
    <row r="42" spans="1:69">
      <c r="A42" s="574" t="s">
        <v>0</v>
      </c>
      <c r="B42" s="574" t="s">
        <v>31</v>
      </c>
      <c r="C42" s="574" t="s">
        <v>14</v>
      </c>
      <c r="D42" s="574" t="s">
        <v>971</v>
      </c>
      <c r="E42" s="570" t="s">
        <v>843</v>
      </c>
      <c r="F42" s="571"/>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row>
    <row r="43" spans="1:69" ht="45.6" customHeight="1">
      <c r="A43" s="575"/>
      <c r="B43" s="575"/>
      <c r="C43" s="575"/>
      <c r="D43" s="575"/>
      <c r="E43" s="572"/>
      <c r="F43" s="573"/>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row>
    <row r="44" spans="1:69" ht="36.6" customHeight="1">
      <c r="A44" s="101" t="s">
        <v>123</v>
      </c>
      <c r="B44" s="553" t="s">
        <v>76</v>
      </c>
      <c r="C44" s="74" t="s">
        <v>1346</v>
      </c>
      <c r="D44" s="103" t="s">
        <v>1347</v>
      </c>
      <c r="E44" s="284">
        <f>12000</f>
        <v>12000</v>
      </c>
      <c r="F44" s="82" t="s">
        <v>122</v>
      </c>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row>
    <row r="45" spans="1:69" ht="27" customHeight="1">
      <c r="A45" s="309"/>
      <c r="B45" s="554" t="s">
        <v>952</v>
      </c>
      <c r="C45" s="99"/>
      <c r="D45" s="74"/>
      <c r="E45" s="285">
        <v>83473.13</v>
      </c>
      <c r="F45" s="82" t="s">
        <v>122</v>
      </c>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row>
    <row r="47" spans="1:69">
      <c r="B47" s="15" t="s">
        <v>1355</v>
      </c>
    </row>
    <row r="49" spans="1:171" ht="28.8" customHeight="1">
      <c r="A49" s="308">
        <v>3</v>
      </c>
      <c r="B49" s="25" t="s">
        <v>213</v>
      </c>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row>
    <row r="50" spans="1:171" ht="19.8" customHeight="1">
      <c r="A50" s="574" t="s">
        <v>0</v>
      </c>
      <c r="B50" s="574" t="s">
        <v>31</v>
      </c>
      <c r="C50" s="574" t="s">
        <v>14</v>
      </c>
      <c r="D50" s="574" t="s">
        <v>971</v>
      </c>
      <c r="E50" s="570" t="s">
        <v>158</v>
      </c>
      <c r="F50" s="571"/>
      <c r="G50" s="574" t="s">
        <v>32</v>
      </c>
      <c r="H50" s="574" t="s">
        <v>33</v>
      </c>
      <c r="I50" s="574" t="s">
        <v>34</v>
      </c>
      <c r="J50" s="574" t="s">
        <v>145</v>
      </c>
      <c r="K50" s="574" t="s">
        <v>972</v>
      </c>
      <c r="L50" s="576" t="s">
        <v>35</v>
      </c>
      <c r="M50" s="576"/>
      <c r="N50" s="576"/>
      <c r="O50" s="576"/>
      <c r="P50" s="577" t="s">
        <v>36</v>
      </c>
      <c r="Q50" s="578"/>
      <c r="R50" s="578"/>
      <c r="S50" s="579"/>
      <c r="T50" s="574" t="s">
        <v>37</v>
      </c>
      <c r="U50" s="574" t="s">
        <v>38</v>
      </c>
      <c r="V50" s="574" t="s">
        <v>112</v>
      </c>
      <c r="W50" s="574" t="s">
        <v>39</v>
      </c>
      <c r="X50" s="574" t="s">
        <v>40</v>
      </c>
      <c r="Y50" s="574" t="s">
        <v>41</v>
      </c>
      <c r="Z50" s="574" t="s">
        <v>42</v>
      </c>
      <c r="AA50" s="574" t="s">
        <v>86</v>
      </c>
      <c r="AB50" s="577" t="s">
        <v>113</v>
      </c>
      <c r="AC50" s="578"/>
      <c r="AD50" s="578"/>
      <c r="AE50" s="578"/>
      <c r="AF50" s="578"/>
      <c r="AG50" s="579"/>
      <c r="AH50" s="577" t="s">
        <v>114</v>
      </c>
      <c r="AI50" s="578"/>
      <c r="AJ50" s="578"/>
      <c r="AK50" s="578"/>
      <c r="AL50" s="579"/>
      <c r="AM50" s="577" t="s">
        <v>3</v>
      </c>
      <c r="AN50" s="578"/>
      <c r="AO50" s="578"/>
      <c r="AP50" s="578"/>
      <c r="AQ50" s="578"/>
      <c r="AR50" s="578"/>
      <c r="AS50" s="578"/>
      <c r="AT50" s="578"/>
      <c r="AU50" s="578"/>
      <c r="AV50" s="578"/>
      <c r="AW50" s="578"/>
      <c r="AX50" s="578"/>
      <c r="AY50" s="578"/>
      <c r="AZ50" s="579"/>
      <c r="BA50" s="577" t="s">
        <v>43</v>
      </c>
      <c r="BB50" s="578"/>
      <c r="BC50" s="578"/>
      <c r="BD50" s="578"/>
      <c r="BE50" s="578"/>
      <c r="BF50" s="578"/>
      <c r="BG50" s="578"/>
      <c r="BH50" s="578"/>
      <c r="BI50" s="578"/>
      <c r="BJ50" s="578"/>
      <c r="BK50" s="578"/>
      <c r="BL50" s="578"/>
      <c r="BM50" s="578"/>
      <c r="BN50" s="578"/>
      <c r="BO50" s="578"/>
      <c r="BP50" s="579"/>
      <c r="BQ50" s="574" t="s">
        <v>953</v>
      </c>
    </row>
    <row r="51" spans="1:171" ht="63" customHeight="1">
      <c r="A51" s="575"/>
      <c r="B51" s="575"/>
      <c r="C51" s="575"/>
      <c r="D51" s="575"/>
      <c r="E51" s="572"/>
      <c r="F51" s="573"/>
      <c r="G51" s="575"/>
      <c r="H51" s="575"/>
      <c r="I51" s="575"/>
      <c r="J51" s="575"/>
      <c r="K51" s="575"/>
      <c r="L51" s="306" t="s">
        <v>44</v>
      </c>
      <c r="M51" s="306" t="s">
        <v>45</v>
      </c>
      <c r="N51" s="306" t="s">
        <v>46</v>
      </c>
      <c r="O51" s="306" t="s">
        <v>47</v>
      </c>
      <c r="P51" s="306" t="s">
        <v>48</v>
      </c>
      <c r="Q51" s="306" t="s">
        <v>49</v>
      </c>
      <c r="R51" s="306" t="s">
        <v>50</v>
      </c>
      <c r="S51" s="306" t="s">
        <v>51</v>
      </c>
      <c r="T51" s="575"/>
      <c r="U51" s="575"/>
      <c r="V51" s="575"/>
      <c r="W51" s="575"/>
      <c r="X51" s="575"/>
      <c r="Y51" s="575"/>
      <c r="Z51" s="575"/>
      <c r="AA51" s="575"/>
      <c r="AB51" s="307" t="s">
        <v>15</v>
      </c>
      <c r="AC51" s="307" t="s">
        <v>87</v>
      </c>
      <c r="AD51" s="307" t="s">
        <v>88</v>
      </c>
      <c r="AE51" s="307" t="s">
        <v>52</v>
      </c>
      <c r="AF51" s="307" t="s">
        <v>53</v>
      </c>
      <c r="AG51" s="307" t="s">
        <v>54</v>
      </c>
      <c r="AH51" s="307" t="s">
        <v>55</v>
      </c>
      <c r="AI51" s="307" t="s">
        <v>89</v>
      </c>
      <c r="AJ51" s="307" t="s">
        <v>16</v>
      </c>
      <c r="AK51" s="307" t="s">
        <v>973</v>
      </c>
      <c r="AL51" s="307" t="s">
        <v>84</v>
      </c>
      <c r="AM51" s="306" t="s">
        <v>56</v>
      </c>
      <c r="AN51" s="306" t="s">
        <v>57</v>
      </c>
      <c r="AO51" s="306" t="s">
        <v>58</v>
      </c>
      <c r="AP51" s="306" t="s">
        <v>59</v>
      </c>
      <c r="AQ51" s="306" t="s">
        <v>60</v>
      </c>
      <c r="AR51" s="306" t="s">
        <v>974</v>
      </c>
      <c r="AS51" s="306" t="s">
        <v>975</v>
      </c>
      <c r="AT51" s="306" t="s">
        <v>976</v>
      </c>
      <c r="AU51" s="306" t="s">
        <v>7</v>
      </c>
      <c r="AV51" s="306" t="s">
        <v>8</v>
      </c>
      <c r="AW51" s="306" t="s">
        <v>9</v>
      </c>
      <c r="AX51" s="306" t="s">
        <v>61</v>
      </c>
      <c r="AY51" s="306" t="s">
        <v>10</v>
      </c>
      <c r="AZ51" s="306" t="s">
        <v>11</v>
      </c>
      <c r="BA51" s="306" t="s">
        <v>12</v>
      </c>
      <c r="BB51" s="306" t="s">
        <v>6</v>
      </c>
      <c r="BC51" s="306" t="s">
        <v>977</v>
      </c>
      <c r="BD51" s="306" t="s">
        <v>978</v>
      </c>
      <c r="BE51" s="306" t="s">
        <v>979</v>
      </c>
      <c r="BF51" s="306" t="s">
        <v>980</v>
      </c>
      <c r="BG51" s="306" t="s">
        <v>981</v>
      </c>
      <c r="BH51" s="306" t="s">
        <v>62</v>
      </c>
      <c r="BI51" s="306" t="s">
        <v>63</v>
      </c>
      <c r="BJ51" s="306" t="s">
        <v>64</v>
      </c>
      <c r="BK51" s="306" t="s">
        <v>982</v>
      </c>
      <c r="BL51" s="306" t="s">
        <v>65</v>
      </c>
      <c r="BM51" s="306" t="s">
        <v>983</v>
      </c>
      <c r="BN51" s="306" t="s">
        <v>66</v>
      </c>
      <c r="BO51" s="306" t="s">
        <v>67</v>
      </c>
      <c r="BP51" s="306" t="s">
        <v>11</v>
      </c>
      <c r="BQ51" s="575"/>
    </row>
    <row r="52" spans="1:171" ht="18" customHeight="1">
      <c r="A52" s="292" t="s">
        <v>123</v>
      </c>
      <c r="B52" s="297" t="s">
        <v>110</v>
      </c>
      <c r="C52" s="298"/>
      <c r="D52" s="298"/>
      <c r="E52" s="298"/>
      <c r="F52" s="298"/>
      <c r="G52" s="89"/>
      <c r="H52" s="89"/>
      <c r="I52" s="89"/>
      <c r="J52" s="89"/>
      <c r="K52" s="89"/>
      <c r="L52" s="292"/>
      <c r="M52" s="292"/>
      <c r="N52" s="292"/>
      <c r="O52" s="292"/>
      <c r="P52" s="292"/>
      <c r="Q52" s="292"/>
      <c r="R52" s="292"/>
      <c r="S52" s="292"/>
      <c r="T52" s="89"/>
      <c r="U52" s="89"/>
      <c r="V52" s="89"/>
      <c r="W52" s="89"/>
      <c r="X52" s="89"/>
      <c r="Y52" s="89"/>
      <c r="Z52" s="89"/>
      <c r="AA52" s="89"/>
      <c r="AB52" s="89"/>
      <c r="AC52" s="89"/>
      <c r="AD52" s="89"/>
      <c r="AE52" s="89"/>
      <c r="AF52" s="89"/>
      <c r="AG52" s="89"/>
      <c r="AH52" s="89"/>
      <c r="AI52" s="89"/>
      <c r="AJ52" s="89"/>
      <c r="AK52" s="89"/>
      <c r="AL52" s="89"/>
      <c r="AM52" s="325"/>
      <c r="AN52" s="325"/>
      <c r="AO52" s="325"/>
      <c r="AP52" s="325"/>
      <c r="AQ52" s="325"/>
      <c r="AR52" s="325"/>
      <c r="AS52" s="325"/>
      <c r="AT52" s="325"/>
      <c r="AU52" s="325"/>
      <c r="AV52" s="325"/>
      <c r="AW52" s="325"/>
      <c r="AX52" s="325"/>
      <c r="AY52" s="325"/>
      <c r="AZ52" s="325"/>
      <c r="BA52" s="325"/>
      <c r="BB52" s="325"/>
      <c r="BC52" s="325"/>
      <c r="BD52" s="325"/>
      <c r="BE52" s="325"/>
      <c r="BF52" s="325"/>
      <c r="BG52" s="325"/>
      <c r="BH52" s="325"/>
      <c r="BI52" s="325"/>
      <c r="BJ52" s="325"/>
      <c r="BK52" s="325"/>
      <c r="BL52" s="325"/>
      <c r="BM52" s="325"/>
      <c r="BN52" s="325"/>
      <c r="BO52" s="325"/>
      <c r="BP52" s="325"/>
      <c r="BQ52" s="89"/>
    </row>
    <row r="53" spans="1:171" ht="51" customHeight="1">
      <c r="A53" s="300">
        <v>1</v>
      </c>
      <c r="B53" s="295" t="s">
        <v>954</v>
      </c>
      <c r="C53" s="296" t="s">
        <v>955</v>
      </c>
      <c r="D53" s="296" t="s">
        <v>160</v>
      </c>
      <c r="E53" s="464">
        <f>6000*G53</f>
        <v>16304220</v>
      </c>
      <c r="F53" s="82" t="s">
        <v>146</v>
      </c>
      <c r="G53" s="289">
        <v>2717.37</v>
      </c>
      <c r="H53" s="290">
        <v>2851.24</v>
      </c>
      <c r="I53" s="291">
        <v>1984</v>
      </c>
      <c r="J53" s="76" t="s">
        <v>82</v>
      </c>
      <c r="K53" s="76" t="s">
        <v>185</v>
      </c>
      <c r="L53" s="74" t="s">
        <v>81</v>
      </c>
      <c r="M53" s="74" t="s">
        <v>188</v>
      </c>
      <c r="N53" s="76" t="s">
        <v>83</v>
      </c>
      <c r="O53" s="76" t="s">
        <v>83</v>
      </c>
      <c r="P53" s="288" t="s">
        <v>956</v>
      </c>
      <c r="Q53" s="288" t="s">
        <v>184</v>
      </c>
      <c r="R53" s="288" t="s">
        <v>957</v>
      </c>
      <c r="S53" s="288" t="s">
        <v>958</v>
      </c>
      <c r="T53" s="76" t="s">
        <v>82</v>
      </c>
      <c r="U53" s="74" t="s">
        <v>959</v>
      </c>
      <c r="V53" s="74" t="s">
        <v>960</v>
      </c>
      <c r="W53" s="76" t="s">
        <v>83</v>
      </c>
      <c r="X53" s="76" t="s">
        <v>82</v>
      </c>
      <c r="Y53" s="76" t="s">
        <v>83</v>
      </c>
      <c r="Z53" s="76" t="s">
        <v>82</v>
      </c>
      <c r="AA53" s="76" t="s">
        <v>82</v>
      </c>
      <c r="AB53" s="76" t="s">
        <v>82</v>
      </c>
      <c r="AC53" s="76"/>
      <c r="AD53" s="74" t="s">
        <v>136</v>
      </c>
      <c r="AE53" s="74" t="s">
        <v>136</v>
      </c>
      <c r="AF53" s="76" t="s">
        <v>83</v>
      </c>
      <c r="AG53" s="74" t="s">
        <v>184</v>
      </c>
      <c r="AH53" s="76" t="s">
        <v>83</v>
      </c>
      <c r="AI53" s="74" t="s">
        <v>136</v>
      </c>
      <c r="AJ53" s="74" t="s">
        <v>136</v>
      </c>
      <c r="AK53" s="74" t="s">
        <v>83</v>
      </c>
      <c r="AL53" s="305" t="s">
        <v>961</v>
      </c>
      <c r="AM53" s="76" t="s">
        <v>82</v>
      </c>
      <c r="AN53" s="76" t="s">
        <v>82</v>
      </c>
      <c r="AO53" s="76" t="s">
        <v>82</v>
      </c>
      <c r="AP53" s="76" t="s">
        <v>82</v>
      </c>
      <c r="AQ53" s="76" t="s">
        <v>83</v>
      </c>
      <c r="AR53" s="74" t="s">
        <v>83</v>
      </c>
      <c r="AS53" s="74" t="s">
        <v>83</v>
      </c>
      <c r="AT53" s="74" t="s">
        <v>962</v>
      </c>
      <c r="AU53" s="76" t="s">
        <v>82</v>
      </c>
      <c r="AV53" s="76" t="s">
        <v>82</v>
      </c>
      <c r="AW53" s="76" t="s">
        <v>187</v>
      </c>
      <c r="AX53" s="76" t="s">
        <v>83</v>
      </c>
      <c r="AY53" s="76" t="s">
        <v>82</v>
      </c>
      <c r="AZ53" s="74" t="s">
        <v>184</v>
      </c>
      <c r="BA53" s="76" t="s">
        <v>82</v>
      </c>
      <c r="BB53" s="76" t="s">
        <v>82</v>
      </c>
      <c r="BC53" s="74" t="s">
        <v>963</v>
      </c>
      <c r="BD53" s="74" t="s">
        <v>961</v>
      </c>
      <c r="BE53" s="74" t="s">
        <v>964</v>
      </c>
      <c r="BF53" s="74" t="s">
        <v>961</v>
      </c>
      <c r="BG53" s="74" t="s">
        <v>961</v>
      </c>
      <c r="BH53" s="76" t="s">
        <v>83</v>
      </c>
      <c r="BI53" s="76" t="s">
        <v>83</v>
      </c>
      <c r="BJ53" s="76" t="s">
        <v>83</v>
      </c>
      <c r="BK53" s="77" t="s">
        <v>965</v>
      </c>
      <c r="BL53" s="76" t="s">
        <v>82</v>
      </c>
      <c r="BM53" s="77" t="s">
        <v>961</v>
      </c>
      <c r="BN53" s="76" t="s">
        <v>82</v>
      </c>
      <c r="BO53" s="76" t="s">
        <v>83</v>
      </c>
      <c r="BP53" s="74" t="s">
        <v>184</v>
      </c>
      <c r="BQ53" s="24" t="s">
        <v>83</v>
      </c>
    </row>
    <row r="54" spans="1:171" ht="34.799999999999997" customHeight="1">
      <c r="A54" s="73">
        <v>2</v>
      </c>
      <c r="B54" s="287" t="s">
        <v>966</v>
      </c>
      <c r="C54" s="288" t="s">
        <v>955</v>
      </c>
      <c r="D54" s="288" t="s">
        <v>160</v>
      </c>
      <c r="E54" s="464">
        <f>2000*G54</f>
        <v>590400</v>
      </c>
      <c r="F54" s="82" t="s">
        <v>146</v>
      </c>
      <c r="G54" s="289">
        <v>295.2</v>
      </c>
      <c r="H54" s="289">
        <v>300</v>
      </c>
      <c r="I54" s="291">
        <v>1983</v>
      </c>
      <c r="J54" s="76" t="s">
        <v>82</v>
      </c>
      <c r="K54" s="76" t="s">
        <v>201</v>
      </c>
      <c r="L54" s="74" t="s">
        <v>81</v>
      </c>
      <c r="M54" s="74" t="s">
        <v>188</v>
      </c>
      <c r="N54" s="76" t="s">
        <v>83</v>
      </c>
      <c r="O54" s="76" t="s">
        <v>83</v>
      </c>
      <c r="P54" s="288" t="s">
        <v>967</v>
      </c>
      <c r="Q54" s="288" t="s">
        <v>184</v>
      </c>
      <c r="R54" s="288" t="s">
        <v>957</v>
      </c>
      <c r="S54" s="288" t="s">
        <v>968</v>
      </c>
      <c r="T54" s="76" t="s">
        <v>83</v>
      </c>
      <c r="U54" s="74" t="s">
        <v>969</v>
      </c>
      <c r="V54" s="74" t="s">
        <v>792</v>
      </c>
      <c r="W54" s="76" t="s">
        <v>83</v>
      </c>
      <c r="X54" s="76" t="s">
        <v>83</v>
      </c>
      <c r="Y54" s="76" t="s">
        <v>83</v>
      </c>
      <c r="Z54" s="76" t="s">
        <v>83</v>
      </c>
      <c r="AA54" s="76" t="s">
        <v>83</v>
      </c>
      <c r="AB54" s="76" t="s">
        <v>82</v>
      </c>
      <c r="AC54" s="76"/>
      <c r="AD54" s="74" t="s">
        <v>136</v>
      </c>
      <c r="AE54" s="74" t="s">
        <v>136</v>
      </c>
      <c r="AF54" s="76" t="s">
        <v>83</v>
      </c>
      <c r="AG54" s="74" t="s">
        <v>184</v>
      </c>
      <c r="AH54" s="76" t="s">
        <v>83</v>
      </c>
      <c r="AI54" s="74" t="s">
        <v>136</v>
      </c>
      <c r="AJ54" s="74" t="s">
        <v>136</v>
      </c>
      <c r="AK54" s="74" t="s">
        <v>83</v>
      </c>
      <c r="AL54" s="305" t="s">
        <v>961</v>
      </c>
      <c r="AM54" s="76" t="s">
        <v>83</v>
      </c>
      <c r="AN54" s="76" t="s">
        <v>82</v>
      </c>
      <c r="AO54" s="76" t="s">
        <v>83</v>
      </c>
      <c r="AP54" s="76" t="s">
        <v>83</v>
      </c>
      <c r="AQ54" s="76" t="s">
        <v>83</v>
      </c>
      <c r="AR54" s="74" t="s">
        <v>83</v>
      </c>
      <c r="AS54" s="74" t="s">
        <v>83</v>
      </c>
      <c r="AT54" s="74" t="s">
        <v>962</v>
      </c>
      <c r="AU54" s="76" t="s">
        <v>83</v>
      </c>
      <c r="AV54" s="76" t="s">
        <v>83</v>
      </c>
      <c r="AW54" s="76" t="s">
        <v>202</v>
      </c>
      <c r="AX54" s="76" t="s">
        <v>82</v>
      </c>
      <c r="AY54" s="76" t="s">
        <v>82</v>
      </c>
      <c r="AZ54" s="74" t="s">
        <v>184</v>
      </c>
      <c r="BA54" s="76" t="s">
        <v>82</v>
      </c>
      <c r="BB54" s="76" t="s">
        <v>82</v>
      </c>
      <c r="BC54" s="74" t="s">
        <v>189</v>
      </c>
      <c r="BD54" s="74" t="s">
        <v>961</v>
      </c>
      <c r="BE54" s="74" t="s">
        <v>961</v>
      </c>
      <c r="BF54" s="74" t="s">
        <v>961</v>
      </c>
      <c r="BG54" s="74" t="s">
        <v>961</v>
      </c>
      <c r="BH54" s="76" t="s">
        <v>83</v>
      </c>
      <c r="BI54" s="76" t="s">
        <v>83</v>
      </c>
      <c r="BJ54" s="76" t="s">
        <v>83</v>
      </c>
      <c r="BK54" s="77" t="s">
        <v>961</v>
      </c>
      <c r="BL54" s="76" t="s">
        <v>82</v>
      </c>
      <c r="BM54" s="77" t="s">
        <v>961</v>
      </c>
      <c r="BN54" s="76" t="s">
        <v>82</v>
      </c>
      <c r="BO54" s="76" t="s">
        <v>83</v>
      </c>
      <c r="BP54" s="74" t="s">
        <v>184</v>
      </c>
      <c r="BQ54" s="24" t="s">
        <v>83</v>
      </c>
    </row>
    <row r="55" spans="1:171" ht="22.2" customHeight="1">
      <c r="A55" s="292" t="s">
        <v>124</v>
      </c>
      <c r="B55" s="293" t="s">
        <v>111</v>
      </c>
      <c r="C55" s="298"/>
      <c r="D55" s="298"/>
      <c r="E55" s="298"/>
      <c r="F55" s="298"/>
      <c r="G55" s="401"/>
      <c r="H55" s="402"/>
      <c r="I55" s="402"/>
      <c r="J55" s="299"/>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299"/>
      <c r="AT55" s="299"/>
      <c r="AU55" s="299"/>
      <c r="AV55" s="299"/>
      <c r="AW55" s="299"/>
      <c r="AX55" s="299"/>
      <c r="AY55" s="299"/>
      <c r="AZ55" s="299"/>
      <c r="BA55" s="299"/>
      <c r="BB55" s="299"/>
      <c r="BC55" s="299"/>
      <c r="BD55" s="299"/>
      <c r="BE55" s="299"/>
      <c r="BF55" s="299"/>
      <c r="BG55" s="299"/>
      <c r="BH55" s="299"/>
      <c r="BI55" s="299"/>
      <c r="BJ55" s="299"/>
      <c r="BK55" s="299"/>
      <c r="BL55" s="299"/>
      <c r="BM55" s="299"/>
      <c r="BN55" s="299"/>
      <c r="BO55" s="299"/>
      <c r="BP55" s="299"/>
      <c r="BQ55" s="299"/>
    </row>
    <row r="56" spans="1:171" ht="66">
      <c r="A56" s="20">
        <v>1</v>
      </c>
      <c r="B56" s="302" t="s">
        <v>970</v>
      </c>
      <c r="C56" s="99" t="s">
        <v>955</v>
      </c>
      <c r="D56" s="303"/>
      <c r="E56" s="311">
        <v>223170</v>
      </c>
      <c r="F56" s="82" t="s">
        <v>122</v>
      </c>
      <c r="G56" s="304"/>
      <c r="H56" s="78"/>
      <c r="I56" s="21">
        <v>2023</v>
      </c>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row>
    <row r="57" spans="1:171" ht="31.8" customHeight="1">
      <c r="A57" s="309" t="s">
        <v>125</v>
      </c>
      <c r="B57" s="553" t="s">
        <v>76</v>
      </c>
      <c r="C57" s="74"/>
      <c r="D57" s="103"/>
      <c r="E57" s="284">
        <v>4621000</v>
      </c>
      <c r="F57" s="82" t="s">
        <v>122</v>
      </c>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row>
    <row r="58" spans="1:171" ht="37.200000000000003" customHeight="1">
      <c r="A58" s="309"/>
      <c r="B58" s="554" t="s">
        <v>952</v>
      </c>
      <c r="C58" s="99"/>
      <c r="D58" s="74"/>
      <c r="E58" s="285">
        <v>147373.44</v>
      </c>
      <c r="F58" s="82" t="s">
        <v>122</v>
      </c>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row>
    <row r="59" spans="1:17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row>
    <row r="61" spans="1:171" ht="30.6" customHeight="1">
      <c r="A61" s="320">
        <v>4</v>
      </c>
      <c r="B61" s="25" t="s">
        <v>220</v>
      </c>
    </row>
    <row r="62" spans="1:171" ht="13.8" customHeight="1">
      <c r="A62" s="574" t="s">
        <v>0</v>
      </c>
      <c r="B62" s="574" t="s">
        <v>31</v>
      </c>
      <c r="C62" s="574" t="s">
        <v>14</v>
      </c>
      <c r="D62" s="574" t="s">
        <v>971</v>
      </c>
      <c r="E62" s="570" t="s">
        <v>158</v>
      </c>
      <c r="F62" s="571"/>
      <c r="G62" s="574" t="s">
        <v>32</v>
      </c>
      <c r="H62" s="574" t="s">
        <v>33</v>
      </c>
      <c r="I62" s="574" t="s">
        <v>34</v>
      </c>
      <c r="J62" s="574" t="s">
        <v>145</v>
      </c>
      <c r="K62" s="574" t="s">
        <v>972</v>
      </c>
      <c r="L62" s="576" t="s">
        <v>35</v>
      </c>
      <c r="M62" s="576"/>
      <c r="N62" s="576"/>
      <c r="O62" s="576"/>
      <c r="P62" s="577" t="s">
        <v>36</v>
      </c>
      <c r="Q62" s="578"/>
      <c r="R62" s="578"/>
      <c r="S62" s="579"/>
      <c r="T62" s="574" t="s">
        <v>37</v>
      </c>
      <c r="U62" s="574" t="s">
        <v>38</v>
      </c>
      <c r="V62" s="574" t="s">
        <v>112</v>
      </c>
      <c r="W62" s="574" t="s">
        <v>39</v>
      </c>
      <c r="X62" s="574" t="s">
        <v>40</v>
      </c>
      <c r="Y62" s="574" t="s">
        <v>41</v>
      </c>
      <c r="Z62" s="574" t="s">
        <v>42</v>
      </c>
      <c r="AA62" s="574" t="s">
        <v>86</v>
      </c>
      <c r="AB62" s="577" t="s">
        <v>113</v>
      </c>
      <c r="AC62" s="578"/>
      <c r="AD62" s="578"/>
      <c r="AE62" s="578"/>
      <c r="AF62" s="578"/>
      <c r="AG62" s="579"/>
      <c r="AH62" s="577" t="s">
        <v>114</v>
      </c>
      <c r="AI62" s="578"/>
      <c r="AJ62" s="578"/>
      <c r="AK62" s="578"/>
      <c r="AL62" s="579"/>
      <c r="AM62" s="577" t="s">
        <v>3</v>
      </c>
      <c r="AN62" s="578"/>
      <c r="AO62" s="578"/>
      <c r="AP62" s="578"/>
      <c r="AQ62" s="578"/>
      <c r="AR62" s="578"/>
      <c r="AS62" s="578"/>
      <c r="AT62" s="578"/>
      <c r="AU62" s="578"/>
      <c r="AV62" s="578"/>
      <c r="AW62" s="578"/>
      <c r="AX62" s="578"/>
      <c r="AY62" s="578"/>
      <c r="AZ62" s="579"/>
      <c r="BA62" s="577" t="s">
        <v>43</v>
      </c>
      <c r="BB62" s="578"/>
      <c r="BC62" s="578"/>
      <c r="BD62" s="578"/>
      <c r="BE62" s="578"/>
      <c r="BF62" s="578"/>
      <c r="BG62" s="578"/>
      <c r="BH62" s="578"/>
      <c r="BI62" s="578"/>
      <c r="BJ62" s="578"/>
      <c r="BK62" s="578"/>
      <c r="BL62" s="578"/>
      <c r="BM62" s="578"/>
      <c r="BN62" s="578"/>
      <c r="BO62" s="578"/>
      <c r="BP62" s="579"/>
      <c r="BQ62" s="574" t="s">
        <v>953</v>
      </c>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c r="EJ62" s="15"/>
      <c r="EK62" s="15"/>
      <c r="EL62" s="15"/>
      <c r="EM62" s="15"/>
      <c r="EN62" s="15"/>
      <c r="EO62" s="15"/>
      <c r="EP62" s="15"/>
      <c r="EQ62" s="15"/>
      <c r="ER62" s="15"/>
      <c r="ES62" s="15"/>
      <c r="ET62" s="15"/>
      <c r="EU62" s="15"/>
      <c r="EV62" s="15"/>
      <c r="EW62" s="15"/>
      <c r="EX62" s="15"/>
      <c r="EY62" s="15"/>
      <c r="EZ62" s="15"/>
      <c r="FA62" s="15"/>
      <c r="FB62" s="15"/>
      <c r="FC62" s="15"/>
      <c r="FD62" s="15"/>
      <c r="FE62" s="15"/>
      <c r="FF62" s="15"/>
      <c r="FG62" s="15"/>
      <c r="FH62" s="15"/>
      <c r="FI62" s="15"/>
      <c r="FJ62" s="15"/>
      <c r="FK62" s="15"/>
      <c r="FL62" s="15"/>
      <c r="FM62" s="15"/>
      <c r="FN62" s="15"/>
      <c r="FO62" s="15"/>
    </row>
    <row r="63" spans="1:171" ht="90.6" customHeight="1">
      <c r="A63" s="575"/>
      <c r="B63" s="575"/>
      <c r="C63" s="575"/>
      <c r="D63" s="575"/>
      <c r="E63" s="572"/>
      <c r="F63" s="573"/>
      <c r="G63" s="575"/>
      <c r="H63" s="575"/>
      <c r="I63" s="575"/>
      <c r="J63" s="575"/>
      <c r="K63" s="575"/>
      <c r="L63" s="306" t="s">
        <v>44</v>
      </c>
      <c r="M63" s="306" t="s">
        <v>45</v>
      </c>
      <c r="N63" s="306" t="s">
        <v>46</v>
      </c>
      <c r="O63" s="306" t="s">
        <v>47</v>
      </c>
      <c r="P63" s="306" t="s">
        <v>48</v>
      </c>
      <c r="Q63" s="306" t="s">
        <v>49</v>
      </c>
      <c r="R63" s="306" t="s">
        <v>50</v>
      </c>
      <c r="S63" s="306" t="s">
        <v>51</v>
      </c>
      <c r="T63" s="575"/>
      <c r="U63" s="575"/>
      <c r="V63" s="575"/>
      <c r="W63" s="575"/>
      <c r="X63" s="575"/>
      <c r="Y63" s="575"/>
      <c r="Z63" s="575"/>
      <c r="AA63" s="575"/>
      <c r="AB63" s="307" t="s">
        <v>15</v>
      </c>
      <c r="AC63" s="307" t="s">
        <v>87</v>
      </c>
      <c r="AD63" s="307" t="s">
        <v>88</v>
      </c>
      <c r="AE63" s="307" t="s">
        <v>52</v>
      </c>
      <c r="AF63" s="307" t="s">
        <v>53</v>
      </c>
      <c r="AG63" s="307" t="s">
        <v>54</v>
      </c>
      <c r="AH63" s="307" t="s">
        <v>55</v>
      </c>
      <c r="AI63" s="307" t="s">
        <v>89</v>
      </c>
      <c r="AJ63" s="307" t="s">
        <v>16</v>
      </c>
      <c r="AK63" s="307" t="s">
        <v>973</v>
      </c>
      <c r="AL63" s="307" t="s">
        <v>84</v>
      </c>
      <c r="AM63" s="306" t="s">
        <v>56</v>
      </c>
      <c r="AN63" s="306" t="s">
        <v>57</v>
      </c>
      <c r="AO63" s="306" t="s">
        <v>58</v>
      </c>
      <c r="AP63" s="306" t="s">
        <v>59</v>
      </c>
      <c r="AQ63" s="306" t="s">
        <v>60</v>
      </c>
      <c r="AR63" s="306" t="s">
        <v>974</v>
      </c>
      <c r="AS63" s="306" t="s">
        <v>975</v>
      </c>
      <c r="AT63" s="306" t="s">
        <v>976</v>
      </c>
      <c r="AU63" s="306" t="s">
        <v>7</v>
      </c>
      <c r="AV63" s="306" t="s">
        <v>8</v>
      </c>
      <c r="AW63" s="306" t="s">
        <v>9</v>
      </c>
      <c r="AX63" s="306" t="s">
        <v>61</v>
      </c>
      <c r="AY63" s="306" t="s">
        <v>10</v>
      </c>
      <c r="AZ63" s="306" t="s">
        <v>11</v>
      </c>
      <c r="BA63" s="306" t="s">
        <v>12</v>
      </c>
      <c r="BB63" s="306" t="s">
        <v>6</v>
      </c>
      <c r="BC63" s="306" t="s">
        <v>977</v>
      </c>
      <c r="BD63" s="306" t="s">
        <v>978</v>
      </c>
      <c r="BE63" s="306" t="s">
        <v>979</v>
      </c>
      <c r="BF63" s="306" t="s">
        <v>980</v>
      </c>
      <c r="BG63" s="306" t="s">
        <v>981</v>
      </c>
      <c r="BH63" s="306" t="s">
        <v>62</v>
      </c>
      <c r="BI63" s="306" t="s">
        <v>63</v>
      </c>
      <c r="BJ63" s="306" t="s">
        <v>64</v>
      </c>
      <c r="BK63" s="306" t="s">
        <v>982</v>
      </c>
      <c r="BL63" s="306" t="s">
        <v>65</v>
      </c>
      <c r="BM63" s="306" t="s">
        <v>983</v>
      </c>
      <c r="BN63" s="306" t="s">
        <v>66</v>
      </c>
      <c r="BO63" s="306" t="s">
        <v>67</v>
      </c>
      <c r="BP63" s="306" t="s">
        <v>11</v>
      </c>
      <c r="BQ63" s="57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c r="EN63" s="15"/>
      <c r="EO63" s="15"/>
      <c r="EP63" s="15"/>
      <c r="EQ63" s="15"/>
      <c r="ER63" s="15"/>
      <c r="ES63" s="15"/>
      <c r="ET63" s="15"/>
      <c r="EU63" s="15"/>
      <c r="EV63" s="15"/>
      <c r="EW63" s="15"/>
      <c r="EX63" s="15"/>
      <c r="EY63" s="15"/>
      <c r="EZ63" s="15"/>
      <c r="FA63" s="15"/>
      <c r="FB63" s="15"/>
      <c r="FC63" s="15"/>
      <c r="FD63" s="15"/>
      <c r="FE63" s="15"/>
      <c r="FF63" s="15"/>
      <c r="FG63" s="15"/>
      <c r="FH63" s="15"/>
      <c r="FI63" s="15"/>
      <c r="FJ63" s="15"/>
      <c r="FK63" s="15"/>
      <c r="FL63" s="15"/>
      <c r="FM63" s="15"/>
      <c r="FN63" s="15"/>
      <c r="FO63" s="15"/>
    </row>
    <row r="64" spans="1:171" ht="23.4" customHeight="1">
      <c r="A64" s="292" t="s">
        <v>123</v>
      </c>
      <c r="B64" s="297" t="s">
        <v>110</v>
      </c>
      <c r="C64" s="298"/>
      <c r="D64" s="298"/>
      <c r="E64" s="298"/>
      <c r="F64" s="298"/>
      <c r="G64" s="89"/>
      <c r="H64" s="89"/>
      <c r="I64" s="89"/>
      <c r="J64" s="89"/>
      <c r="K64" s="89"/>
      <c r="L64" s="292"/>
      <c r="M64" s="292"/>
      <c r="N64" s="292"/>
      <c r="O64" s="292"/>
      <c r="P64" s="292"/>
      <c r="Q64" s="292"/>
      <c r="R64" s="292"/>
      <c r="S64" s="292"/>
      <c r="T64" s="89"/>
      <c r="U64" s="89"/>
      <c r="V64" s="89"/>
      <c r="W64" s="89"/>
      <c r="X64" s="89"/>
      <c r="Y64" s="89"/>
      <c r="Z64" s="89"/>
      <c r="AA64" s="89"/>
      <c r="AB64" s="89"/>
      <c r="AC64" s="89"/>
      <c r="AD64" s="89"/>
      <c r="AE64" s="89"/>
      <c r="AF64" s="89"/>
      <c r="AG64" s="89"/>
      <c r="AH64" s="89"/>
      <c r="AI64" s="89"/>
      <c r="AJ64" s="89"/>
      <c r="AK64" s="89"/>
      <c r="AL64" s="89"/>
      <c r="AM64" s="325"/>
      <c r="AN64" s="325"/>
      <c r="AO64" s="325"/>
      <c r="AP64" s="325"/>
      <c r="AQ64" s="325"/>
      <c r="AR64" s="325"/>
      <c r="AS64" s="325"/>
      <c r="AT64" s="325"/>
      <c r="AU64" s="325"/>
      <c r="AV64" s="325"/>
      <c r="AW64" s="325"/>
      <c r="AX64" s="325"/>
      <c r="AY64" s="325"/>
      <c r="AZ64" s="325"/>
      <c r="BA64" s="325"/>
      <c r="BB64" s="325"/>
      <c r="BC64" s="325"/>
      <c r="BD64" s="325"/>
      <c r="BE64" s="325"/>
      <c r="BF64" s="325"/>
      <c r="BG64" s="325"/>
      <c r="BH64" s="325"/>
      <c r="BI64" s="325"/>
      <c r="BJ64" s="325"/>
      <c r="BK64" s="325"/>
      <c r="BL64" s="325"/>
      <c r="BM64" s="325"/>
      <c r="BN64" s="325"/>
      <c r="BO64" s="325"/>
      <c r="BP64" s="325"/>
      <c r="BQ64" s="89"/>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5"/>
      <c r="EC64" s="15"/>
      <c r="ED64" s="15"/>
      <c r="EE64" s="15"/>
      <c r="EF64" s="15"/>
      <c r="EG64" s="15"/>
      <c r="EH64" s="15"/>
      <c r="EI64" s="15"/>
      <c r="EJ64" s="15"/>
      <c r="EK64" s="15"/>
      <c r="EL64" s="15"/>
      <c r="EM64" s="15"/>
      <c r="EN64" s="15"/>
      <c r="EO64" s="15"/>
      <c r="EP64" s="15"/>
      <c r="EQ64" s="15"/>
      <c r="ER64" s="15"/>
      <c r="ES64" s="15"/>
      <c r="ET64" s="15"/>
      <c r="EU64" s="15"/>
      <c r="EV64" s="15"/>
      <c r="EW64" s="15"/>
      <c r="EX64" s="15"/>
      <c r="EY64" s="15"/>
      <c r="EZ64" s="15"/>
      <c r="FA64" s="15"/>
      <c r="FB64" s="15"/>
      <c r="FC64" s="15"/>
      <c r="FD64" s="15"/>
      <c r="FE64" s="15"/>
      <c r="FF64" s="15"/>
      <c r="FG64" s="15"/>
      <c r="FH64" s="15"/>
      <c r="FI64" s="15"/>
      <c r="FJ64" s="15"/>
      <c r="FK64" s="15"/>
      <c r="FL64" s="15"/>
      <c r="FM64" s="15"/>
      <c r="FN64" s="15"/>
      <c r="FO64" s="15"/>
    </row>
    <row r="65" spans="1:171" ht="41.4" customHeight="1">
      <c r="A65" s="73">
        <v>1</v>
      </c>
      <c r="B65" s="287" t="s">
        <v>1000</v>
      </c>
      <c r="C65" s="288" t="s">
        <v>1001</v>
      </c>
      <c r="D65" s="288" t="s">
        <v>1002</v>
      </c>
      <c r="E65" s="464">
        <f>6000*G65</f>
        <v>2676000</v>
      </c>
      <c r="F65" s="82" t="s">
        <v>146</v>
      </c>
      <c r="G65" s="75">
        <v>446</v>
      </c>
      <c r="H65" s="75">
        <v>638</v>
      </c>
      <c r="I65" s="76">
        <v>1984</v>
      </c>
      <c r="J65" s="76" t="s">
        <v>82</v>
      </c>
      <c r="K65" s="76" t="s">
        <v>185</v>
      </c>
      <c r="L65" s="74" t="s">
        <v>189</v>
      </c>
      <c r="M65" s="74" t="s">
        <v>188</v>
      </c>
      <c r="N65" s="76" t="s">
        <v>83</v>
      </c>
      <c r="O65" s="76" t="s">
        <v>83</v>
      </c>
      <c r="P65" s="74" t="s">
        <v>1003</v>
      </c>
      <c r="Q65" s="288" t="s">
        <v>1004</v>
      </c>
      <c r="R65" s="288" t="s">
        <v>1005</v>
      </c>
      <c r="S65" s="288" t="s">
        <v>968</v>
      </c>
      <c r="T65" s="76" t="s">
        <v>83</v>
      </c>
      <c r="U65" s="288" t="s">
        <v>1006</v>
      </c>
      <c r="V65" s="319" t="s">
        <v>1007</v>
      </c>
      <c r="W65" s="76" t="s">
        <v>83</v>
      </c>
      <c r="X65" s="76" t="s">
        <v>82</v>
      </c>
      <c r="Y65" s="76" t="s">
        <v>83</v>
      </c>
      <c r="Z65" s="76" t="s">
        <v>82</v>
      </c>
      <c r="AA65" s="76" t="s">
        <v>82</v>
      </c>
      <c r="AB65" s="76" t="s">
        <v>82</v>
      </c>
      <c r="AC65" s="76"/>
      <c r="AD65" s="74"/>
      <c r="AE65" s="74"/>
      <c r="AF65" s="76"/>
      <c r="AG65" s="74"/>
      <c r="AH65" s="76" t="s">
        <v>83</v>
      </c>
      <c r="AI65" s="74"/>
      <c r="AJ65" s="74" t="s">
        <v>83</v>
      </c>
      <c r="AK65" s="74" t="s">
        <v>83</v>
      </c>
      <c r="AL65" s="305"/>
      <c r="AM65" s="76" t="s">
        <v>82</v>
      </c>
      <c r="AN65" s="76" t="s">
        <v>82</v>
      </c>
      <c r="AO65" s="76" t="s">
        <v>83</v>
      </c>
      <c r="AP65" s="76" t="s">
        <v>83</v>
      </c>
      <c r="AQ65" s="76" t="s">
        <v>83</v>
      </c>
      <c r="AR65" s="74" t="s">
        <v>83</v>
      </c>
      <c r="AS65" s="74" t="s">
        <v>83</v>
      </c>
      <c r="AT65" s="74" t="s">
        <v>83</v>
      </c>
      <c r="AU65" s="76" t="s">
        <v>83</v>
      </c>
      <c r="AV65" s="76" t="s">
        <v>82</v>
      </c>
      <c r="AW65" s="76" t="s">
        <v>202</v>
      </c>
      <c r="AX65" s="76" t="s">
        <v>82</v>
      </c>
      <c r="AY65" s="76" t="s">
        <v>83</v>
      </c>
      <c r="AZ65" s="74"/>
      <c r="BA65" s="76" t="s">
        <v>82</v>
      </c>
      <c r="BB65" s="76" t="s">
        <v>82</v>
      </c>
      <c r="BC65" s="74" t="s">
        <v>186</v>
      </c>
      <c r="BD65" s="74" t="s">
        <v>188</v>
      </c>
      <c r="BE65" s="74" t="s">
        <v>188</v>
      </c>
      <c r="BF65" s="74" t="s">
        <v>81</v>
      </c>
      <c r="BG65" s="74" t="s">
        <v>188</v>
      </c>
      <c r="BH65" s="76" t="s">
        <v>83</v>
      </c>
      <c r="BI65" s="76" t="s">
        <v>83</v>
      </c>
      <c r="BJ65" s="76" t="s">
        <v>83</v>
      </c>
      <c r="BK65" s="77"/>
      <c r="BL65" s="76" t="s">
        <v>82</v>
      </c>
      <c r="BM65" s="77"/>
      <c r="BN65" s="76" t="s">
        <v>82</v>
      </c>
      <c r="BO65" s="76" t="s">
        <v>82</v>
      </c>
      <c r="BP65" s="74"/>
      <c r="BQ65" s="24"/>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5"/>
      <c r="DU65" s="15"/>
      <c r="DV65" s="15"/>
      <c r="DW65" s="15"/>
      <c r="DX65" s="15"/>
      <c r="DY65" s="15"/>
      <c r="DZ65" s="15"/>
      <c r="EA65" s="15"/>
      <c r="EB65" s="15"/>
      <c r="EC65" s="15"/>
      <c r="ED65" s="15"/>
      <c r="EE65" s="15"/>
      <c r="EF65" s="15"/>
      <c r="EG65" s="15"/>
      <c r="EH65" s="15"/>
      <c r="EI65" s="15"/>
      <c r="EJ65" s="15"/>
      <c r="EK65" s="15"/>
      <c r="EL65" s="15"/>
      <c r="EM65" s="15"/>
      <c r="EN65" s="15"/>
      <c r="EO65" s="15"/>
      <c r="EP65" s="15"/>
      <c r="EQ65" s="15"/>
      <c r="ER65" s="15"/>
      <c r="ES65" s="15"/>
      <c r="ET65" s="15"/>
      <c r="EU65" s="15"/>
      <c r="EV65" s="15"/>
      <c r="EW65" s="15"/>
      <c r="EX65" s="15"/>
      <c r="EY65" s="15"/>
      <c r="EZ65" s="15"/>
      <c r="FA65" s="15"/>
      <c r="FB65" s="15"/>
      <c r="FC65" s="15"/>
      <c r="FD65" s="15"/>
      <c r="FE65" s="15"/>
      <c r="FF65" s="15"/>
      <c r="FG65" s="15"/>
      <c r="FH65" s="15"/>
      <c r="FI65" s="15"/>
      <c r="FJ65" s="15"/>
      <c r="FK65" s="15"/>
      <c r="FL65" s="15"/>
      <c r="FM65" s="15"/>
      <c r="FN65" s="15"/>
      <c r="FO65" s="15"/>
    </row>
    <row r="66" spans="1:171" ht="52.8">
      <c r="A66" s="73">
        <v>2</v>
      </c>
      <c r="B66" s="287" t="s">
        <v>1025</v>
      </c>
      <c r="C66" s="288" t="s">
        <v>1367</v>
      </c>
      <c r="D66" s="288" t="s">
        <v>1002</v>
      </c>
      <c r="E66" s="464">
        <f>2000*626.17</f>
        <v>1252340</v>
      </c>
      <c r="F66" s="82" t="s">
        <v>146</v>
      </c>
      <c r="G66" s="289" t="s">
        <v>1008</v>
      </c>
      <c r="H66" s="75">
        <v>596</v>
      </c>
      <c r="I66" s="76">
        <v>1988</v>
      </c>
      <c r="J66" s="76" t="s">
        <v>82</v>
      </c>
      <c r="K66" s="76" t="s">
        <v>185</v>
      </c>
      <c r="L66" s="74" t="s">
        <v>81</v>
      </c>
      <c r="M66" s="74" t="s">
        <v>81</v>
      </c>
      <c r="N66" s="76" t="s">
        <v>83</v>
      </c>
      <c r="O66" s="76" t="s">
        <v>82</v>
      </c>
      <c r="P66" s="74" t="s">
        <v>1003</v>
      </c>
      <c r="Q66" s="288" t="s">
        <v>1009</v>
      </c>
      <c r="R66" s="288" t="s">
        <v>1010</v>
      </c>
      <c r="S66" s="288" t="s">
        <v>968</v>
      </c>
      <c r="T66" s="76" t="s">
        <v>83</v>
      </c>
      <c r="U66" s="288" t="s">
        <v>1011</v>
      </c>
      <c r="V66" s="319" t="s">
        <v>1007</v>
      </c>
      <c r="W66" s="76" t="s">
        <v>83</v>
      </c>
      <c r="X66" s="76" t="s">
        <v>82</v>
      </c>
      <c r="Y66" s="76" t="s">
        <v>83</v>
      </c>
      <c r="Z66" s="76" t="s">
        <v>82</v>
      </c>
      <c r="AA66" s="76" t="s">
        <v>82</v>
      </c>
      <c r="AB66" s="76" t="s">
        <v>82</v>
      </c>
      <c r="AC66" s="76"/>
      <c r="AD66" s="74"/>
      <c r="AE66" s="74"/>
      <c r="AF66" s="76"/>
      <c r="AG66" s="74"/>
      <c r="AH66" s="76" t="s">
        <v>83</v>
      </c>
      <c r="AI66" s="74"/>
      <c r="AJ66" s="74" t="s">
        <v>83</v>
      </c>
      <c r="AK66" s="74" t="s">
        <v>83</v>
      </c>
      <c r="AL66" s="305"/>
      <c r="AM66" s="76" t="s">
        <v>83</v>
      </c>
      <c r="AN66" s="76" t="s">
        <v>82</v>
      </c>
      <c r="AO66" s="76" t="s">
        <v>83</v>
      </c>
      <c r="AP66" s="76" t="s">
        <v>83</v>
      </c>
      <c r="AQ66" s="76" t="s">
        <v>83</v>
      </c>
      <c r="AR66" s="74" t="s">
        <v>1012</v>
      </c>
      <c r="AS66" s="74" t="s">
        <v>83</v>
      </c>
      <c r="AT66" s="74" t="s">
        <v>83</v>
      </c>
      <c r="AU66" s="76" t="s">
        <v>83</v>
      </c>
      <c r="AV66" s="76" t="s">
        <v>83</v>
      </c>
      <c r="AW66" s="76" t="s">
        <v>83</v>
      </c>
      <c r="AX66" s="76" t="s">
        <v>82</v>
      </c>
      <c r="AY66" s="76" t="s">
        <v>83</v>
      </c>
      <c r="AZ66" s="74"/>
      <c r="BA66" s="76" t="s">
        <v>82</v>
      </c>
      <c r="BB66" s="76" t="s">
        <v>82</v>
      </c>
      <c r="BC66" s="74" t="s">
        <v>1013</v>
      </c>
      <c r="BD66" s="74" t="s">
        <v>188</v>
      </c>
      <c r="BE66" s="74" t="s">
        <v>188</v>
      </c>
      <c r="BF66" s="74" t="s">
        <v>189</v>
      </c>
      <c r="BG66" s="74" t="s">
        <v>188</v>
      </c>
      <c r="BH66" s="76" t="s">
        <v>83</v>
      </c>
      <c r="BI66" s="76" t="s">
        <v>83</v>
      </c>
      <c r="BJ66" s="76" t="s">
        <v>83</v>
      </c>
      <c r="BK66" s="77"/>
      <c r="BL66" s="76" t="s">
        <v>82</v>
      </c>
      <c r="BM66" s="77"/>
      <c r="BN66" s="76" t="s">
        <v>82</v>
      </c>
      <c r="BO66" s="76" t="s">
        <v>83</v>
      </c>
      <c r="BP66" s="74"/>
      <c r="BQ66" s="24"/>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5"/>
      <c r="EO66" s="15"/>
      <c r="EP66" s="15"/>
      <c r="EQ66" s="15"/>
      <c r="ER66" s="15"/>
      <c r="ES66" s="15"/>
      <c r="ET66" s="15"/>
      <c r="EU66" s="15"/>
      <c r="EV66" s="15"/>
      <c r="EW66" s="15"/>
      <c r="EX66" s="15"/>
      <c r="EY66" s="15"/>
      <c r="EZ66" s="15"/>
      <c r="FA66" s="15"/>
      <c r="FB66" s="15"/>
      <c r="FC66" s="15"/>
      <c r="FD66" s="15"/>
      <c r="FE66" s="15"/>
      <c r="FF66" s="15"/>
      <c r="FG66" s="15"/>
      <c r="FH66" s="15"/>
      <c r="FI66" s="15"/>
      <c r="FJ66" s="15"/>
      <c r="FK66" s="15"/>
      <c r="FL66" s="15"/>
      <c r="FM66" s="15"/>
      <c r="FN66" s="15"/>
      <c r="FO66" s="15"/>
    </row>
    <row r="67" spans="1:171" ht="32.4" customHeight="1">
      <c r="A67" s="73">
        <v>3</v>
      </c>
      <c r="B67" s="323" t="s">
        <v>1014</v>
      </c>
      <c r="C67" s="288" t="s">
        <v>1368</v>
      </c>
      <c r="D67" s="288" t="s">
        <v>1002</v>
      </c>
      <c r="E67" s="464">
        <f>2000*G67</f>
        <v>34400</v>
      </c>
      <c r="F67" s="82" t="s">
        <v>146</v>
      </c>
      <c r="G67" s="75">
        <v>17.2</v>
      </c>
      <c r="H67" s="75">
        <v>27</v>
      </c>
      <c r="I67" s="76">
        <v>1989</v>
      </c>
      <c r="J67" s="76" t="s">
        <v>82</v>
      </c>
      <c r="K67" s="76" t="s">
        <v>201</v>
      </c>
      <c r="L67" s="74" t="s">
        <v>81</v>
      </c>
      <c r="M67" s="74" t="s">
        <v>188</v>
      </c>
      <c r="N67" s="76" t="s">
        <v>83</v>
      </c>
      <c r="O67" s="76" t="s">
        <v>83</v>
      </c>
      <c r="P67" s="74" t="s">
        <v>1003</v>
      </c>
      <c r="Q67" s="288" t="s">
        <v>1015</v>
      </c>
      <c r="R67" s="74"/>
      <c r="S67" s="288" t="s">
        <v>192</v>
      </c>
      <c r="T67" s="76" t="s">
        <v>83</v>
      </c>
      <c r="U67" s="288" t="s">
        <v>811</v>
      </c>
      <c r="V67" s="74" t="s">
        <v>969</v>
      </c>
      <c r="W67" s="76" t="s">
        <v>83</v>
      </c>
      <c r="X67" s="76" t="s">
        <v>83</v>
      </c>
      <c r="Y67" s="76" t="s">
        <v>83</v>
      </c>
      <c r="Z67" s="76" t="s">
        <v>83</v>
      </c>
      <c r="AA67" s="76" t="s">
        <v>82</v>
      </c>
      <c r="AB67" s="76" t="s">
        <v>83</v>
      </c>
      <c r="AC67" s="76" t="s">
        <v>1016</v>
      </c>
      <c r="AD67" s="74"/>
      <c r="AE67" s="74" t="s">
        <v>1017</v>
      </c>
      <c r="AF67" s="76" t="s">
        <v>83</v>
      </c>
      <c r="AG67" s="74"/>
      <c r="AH67" s="76" t="s">
        <v>83</v>
      </c>
      <c r="AI67" s="74"/>
      <c r="AJ67" s="74" t="s">
        <v>83</v>
      </c>
      <c r="AK67" s="74" t="s">
        <v>83</v>
      </c>
      <c r="AL67" s="305"/>
      <c r="AM67" s="76" t="s">
        <v>83</v>
      </c>
      <c r="AN67" s="76" t="s">
        <v>83</v>
      </c>
      <c r="AO67" s="76" t="s">
        <v>83</v>
      </c>
      <c r="AP67" s="76" t="s">
        <v>83</v>
      </c>
      <c r="AQ67" s="76" t="s">
        <v>83</v>
      </c>
      <c r="AR67" s="74" t="s">
        <v>83</v>
      </c>
      <c r="AS67" s="74" t="s">
        <v>83</v>
      </c>
      <c r="AT67" s="74" t="s">
        <v>83</v>
      </c>
      <c r="AU67" s="76" t="s">
        <v>83</v>
      </c>
      <c r="AV67" s="76" t="s">
        <v>83</v>
      </c>
      <c r="AW67" s="76" t="s">
        <v>83</v>
      </c>
      <c r="AX67" s="76" t="s">
        <v>82</v>
      </c>
      <c r="AY67" s="76" t="s">
        <v>83</v>
      </c>
      <c r="AZ67" s="74"/>
      <c r="BA67" s="76" t="s">
        <v>83</v>
      </c>
      <c r="BB67" s="76"/>
      <c r="BC67" s="74" t="s">
        <v>188</v>
      </c>
      <c r="BD67" s="74" t="s">
        <v>188</v>
      </c>
      <c r="BE67" s="74" t="s">
        <v>188</v>
      </c>
      <c r="BF67" s="74" t="s">
        <v>188</v>
      </c>
      <c r="BG67" s="74" t="s">
        <v>188</v>
      </c>
      <c r="BH67" s="76" t="s">
        <v>83</v>
      </c>
      <c r="BI67" s="76" t="s">
        <v>83</v>
      </c>
      <c r="BJ67" s="76" t="s">
        <v>83</v>
      </c>
      <c r="BK67" s="77"/>
      <c r="BL67" s="76" t="s">
        <v>83</v>
      </c>
      <c r="BM67" s="77"/>
      <c r="BN67" s="76" t="s">
        <v>82</v>
      </c>
      <c r="BO67" s="76" t="s">
        <v>83</v>
      </c>
      <c r="BP67" s="74"/>
      <c r="BQ67" s="24"/>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c r="DY67" s="15"/>
      <c r="DZ67" s="15"/>
      <c r="EA67" s="15"/>
      <c r="EB67" s="15"/>
      <c r="EC67" s="15"/>
      <c r="ED67" s="15"/>
      <c r="EE67" s="15"/>
      <c r="EF67" s="15"/>
      <c r="EG67" s="15"/>
      <c r="EH67" s="15"/>
      <c r="EI67" s="15"/>
      <c r="EJ67" s="15"/>
      <c r="EK67" s="15"/>
      <c r="EL67" s="15"/>
      <c r="EM67" s="15"/>
      <c r="EN67" s="15"/>
      <c r="EO67" s="15"/>
      <c r="EP67" s="15"/>
      <c r="EQ67" s="15"/>
      <c r="ER67" s="15"/>
      <c r="ES67" s="15"/>
      <c r="ET67" s="15"/>
      <c r="EU67" s="15"/>
      <c r="EV67" s="15"/>
      <c r="EW67" s="15"/>
      <c r="EX67" s="15"/>
      <c r="EY67" s="15"/>
      <c r="EZ67" s="15"/>
      <c r="FA67" s="15"/>
      <c r="FB67" s="15"/>
      <c r="FC67" s="15"/>
      <c r="FD67" s="15"/>
      <c r="FE67" s="15"/>
      <c r="FF67" s="15"/>
      <c r="FG67" s="15"/>
      <c r="FH67" s="15"/>
      <c r="FI67" s="15"/>
      <c r="FJ67" s="15"/>
      <c r="FK67" s="15"/>
      <c r="FL67" s="15"/>
      <c r="FM67" s="15"/>
      <c r="FN67" s="15"/>
      <c r="FO67" s="15"/>
    </row>
    <row r="68" spans="1:171" ht="39.6">
      <c r="A68" s="73">
        <v>4</v>
      </c>
      <c r="B68" s="287" t="s">
        <v>1018</v>
      </c>
      <c r="C68" s="288" t="s">
        <v>1369</v>
      </c>
      <c r="D68" s="288" t="s">
        <v>1002</v>
      </c>
      <c r="E68" s="464">
        <f>6000*G68</f>
        <v>871560</v>
      </c>
      <c r="F68" s="82" t="s">
        <v>146</v>
      </c>
      <c r="G68" s="75">
        <v>145.26</v>
      </c>
      <c r="H68" s="75">
        <v>164.64</v>
      </c>
      <c r="I68" s="76">
        <v>2022</v>
      </c>
      <c r="J68" s="76" t="s">
        <v>82</v>
      </c>
      <c r="K68" s="76" t="s">
        <v>185</v>
      </c>
      <c r="L68" s="74" t="s">
        <v>81</v>
      </c>
      <c r="M68" s="74" t="s">
        <v>188</v>
      </c>
      <c r="N68" s="76" t="s">
        <v>83</v>
      </c>
      <c r="O68" s="76" t="s">
        <v>83</v>
      </c>
      <c r="P68" s="74" t="s">
        <v>1003</v>
      </c>
      <c r="Q68" s="288" t="s">
        <v>1019</v>
      </c>
      <c r="R68" s="288" t="s">
        <v>1020</v>
      </c>
      <c r="S68" s="288" t="s">
        <v>1021</v>
      </c>
      <c r="T68" s="76" t="s">
        <v>83</v>
      </c>
      <c r="U68" s="288" t="s">
        <v>1022</v>
      </c>
      <c r="V68" s="288" t="s">
        <v>1023</v>
      </c>
      <c r="W68" s="76" t="s">
        <v>83</v>
      </c>
      <c r="X68" s="76" t="s">
        <v>82</v>
      </c>
      <c r="Y68" s="76" t="s">
        <v>83</v>
      </c>
      <c r="Z68" s="76" t="s">
        <v>82</v>
      </c>
      <c r="AA68" s="76" t="s">
        <v>82</v>
      </c>
      <c r="AB68" s="76" t="s">
        <v>82</v>
      </c>
      <c r="AC68" s="76"/>
      <c r="AD68" s="74"/>
      <c r="AE68" s="74"/>
      <c r="AF68" s="76"/>
      <c r="AG68" s="74"/>
      <c r="AH68" s="76" t="s">
        <v>83</v>
      </c>
      <c r="AI68" s="74"/>
      <c r="AJ68" s="74" t="s">
        <v>83</v>
      </c>
      <c r="AK68" s="74" t="s">
        <v>83</v>
      </c>
      <c r="AL68" s="305"/>
      <c r="AM68" s="76" t="s">
        <v>83</v>
      </c>
      <c r="AN68" s="76" t="s">
        <v>82</v>
      </c>
      <c r="AO68" s="76" t="s">
        <v>82</v>
      </c>
      <c r="AP68" s="76" t="s">
        <v>83</v>
      </c>
      <c r="AQ68" s="76" t="s">
        <v>83</v>
      </c>
      <c r="AR68" s="74" t="s">
        <v>1024</v>
      </c>
      <c r="AS68" s="74" t="s">
        <v>83</v>
      </c>
      <c r="AT68" s="74" t="s">
        <v>83</v>
      </c>
      <c r="AU68" s="76" t="s">
        <v>83</v>
      </c>
      <c r="AV68" s="76" t="s">
        <v>83</v>
      </c>
      <c r="AW68" s="76" t="s">
        <v>83</v>
      </c>
      <c r="AX68" s="76" t="s">
        <v>82</v>
      </c>
      <c r="AY68" s="76" t="s">
        <v>82</v>
      </c>
      <c r="AZ68" s="74"/>
      <c r="BA68" s="76" t="s">
        <v>82</v>
      </c>
      <c r="BB68" s="76" t="s">
        <v>82</v>
      </c>
      <c r="BC68" s="74" t="s">
        <v>81</v>
      </c>
      <c r="BD68" s="74" t="s">
        <v>188</v>
      </c>
      <c r="BE68" s="74" t="s">
        <v>188</v>
      </c>
      <c r="BF68" s="74" t="s">
        <v>81</v>
      </c>
      <c r="BG68" s="74" t="s">
        <v>188</v>
      </c>
      <c r="BH68" s="76" t="s">
        <v>83</v>
      </c>
      <c r="BI68" s="76" t="s">
        <v>83</v>
      </c>
      <c r="BJ68" s="76" t="s">
        <v>83</v>
      </c>
      <c r="BK68" s="77"/>
      <c r="BL68" s="76" t="s">
        <v>82</v>
      </c>
      <c r="BM68" s="77"/>
      <c r="BN68" s="76" t="s">
        <v>82</v>
      </c>
      <c r="BO68" s="76" t="s">
        <v>83</v>
      </c>
      <c r="BP68" s="74"/>
      <c r="BQ68" s="24"/>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c r="DN68" s="15"/>
      <c r="DO68" s="15"/>
      <c r="DP68" s="15"/>
      <c r="DQ68" s="15"/>
      <c r="DR68" s="15"/>
      <c r="DS68" s="15"/>
      <c r="DT68" s="15"/>
      <c r="DU68" s="15"/>
      <c r="DV68" s="15"/>
      <c r="DW68" s="15"/>
      <c r="DX68" s="15"/>
      <c r="DY68" s="15"/>
      <c r="DZ68" s="15"/>
      <c r="EA68" s="15"/>
      <c r="EB68" s="15"/>
      <c r="EC68" s="15"/>
      <c r="ED68" s="15"/>
      <c r="EE68" s="15"/>
      <c r="EF68" s="15"/>
      <c r="EG68" s="15"/>
      <c r="EH68" s="15"/>
      <c r="EI68" s="15"/>
      <c r="EJ68" s="15"/>
      <c r="EK68" s="15"/>
      <c r="EL68" s="15"/>
      <c r="EM68" s="15"/>
      <c r="EN68" s="15"/>
      <c r="EO68" s="15"/>
      <c r="EP68" s="15"/>
      <c r="EQ68" s="15"/>
      <c r="ER68" s="15"/>
      <c r="ES68" s="15"/>
      <c r="ET68" s="15"/>
      <c r="EU68" s="15"/>
      <c r="EV68" s="15"/>
      <c r="EW68" s="15"/>
      <c r="EX68" s="15"/>
      <c r="EY68" s="15"/>
      <c r="EZ68" s="15"/>
      <c r="FA68" s="15"/>
      <c r="FB68" s="15"/>
      <c r="FC68" s="15"/>
      <c r="FD68" s="15"/>
      <c r="FE68" s="15"/>
      <c r="FF68" s="15"/>
      <c r="FG68" s="15"/>
      <c r="FH68" s="15"/>
      <c r="FI68" s="15"/>
      <c r="FJ68" s="15"/>
      <c r="FK68" s="15"/>
      <c r="FL68" s="15"/>
      <c r="FM68" s="15"/>
      <c r="FN68" s="15"/>
      <c r="FO68" s="15"/>
    </row>
    <row r="69" spans="1:171" ht="28.2" customHeight="1">
      <c r="A69" s="321" t="s">
        <v>124</v>
      </c>
      <c r="B69" s="322" t="s">
        <v>111</v>
      </c>
      <c r="C69" s="294"/>
      <c r="D69" s="294"/>
      <c r="E69" s="326"/>
      <c r="F69" s="298"/>
      <c r="G69" s="402"/>
      <c r="H69" s="324"/>
      <c r="I69" s="324"/>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c r="DP69" s="15"/>
      <c r="DQ69" s="15"/>
      <c r="DR69" s="15"/>
      <c r="DS69" s="15"/>
      <c r="DT69" s="15"/>
      <c r="DU69" s="15"/>
      <c r="DV69" s="15"/>
      <c r="DW69" s="15"/>
      <c r="DX69" s="15"/>
      <c r="DY69" s="15"/>
      <c r="DZ69" s="15"/>
      <c r="EA69" s="15"/>
      <c r="EB69" s="15"/>
      <c r="EC69" s="15"/>
      <c r="ED69" s="15"/>
      <c r="EE69" s="15"/>
      <c r="EF69" s="15"/>
      <c r="EG69" s="15"/>
      <c r="EH69" s="15"/>
      <c r="EI69" s="15"/>
      <c r="EJ69" s="15"/>
      <c r="EK69" s="15"/>
      <c r="EL69" s="15"/>
      <c r="EM69" s="15"/>
      <c r="EN69" s="15"/>
      <c r="EO69" s="15"/>
      <c r="EP69" s="15"/>
      <c r="EQ69" s="15"/>
      <c r="ER69" s="15"/>
      <c r="ES69" s="15"/>
      <c r="ET69" s="15"/>
      <c r="EU69" s="15"/>
      <c r="EV69" s="15"/>
      <c r="EW69" s="15"/>
      <c r="EX69" s="15"/>
      <c r="EY69" s="15"/>
      <c r="EZ69" s="15"/>
      <c r="FA69" s="15"/>
      <c r="FB69" s="15"/>
      <c r="FC69" s="15"/>
      <c r="FD69" s="15"/>
      <c r="FE69" s="15"/>
      <c r="FF69" s="15"/>
      <c r="FG69" s="15"/>
      <c r="FH69" s="15"/>
      <c r="FI69" s="15"/>
      <c r="FJ69" s="15"/>
      <c r="FK69" s="15"/>
      <c r="FL69" s="15"/>
      <c r="FM69" s="15"/>
      <c r="FN69" s="15"/>
      <c r="FO69" s="15"/>
    </row>
    <row r="70" spans="1:171" ht="30.6" customHeight="1">
      <c r="A70" s="330">
        <v>1</v>
      </c>
      <c r="B70" s="99" t="s">
        <v>1026</v>
      </c>
      <c r="C70" s="99" t="s">
        <v>1028</v>
      </c>
      <c r="D70" s="78"/>
      <c r="E70" s="327">
        <v>23812.400000000001</v>
      </c>
      <c r="F70" s="82" t="s">
        <v>122</v>
      </c>
      <c r="G70" s="78"/>
      <c r="H70" s="78"/>
      <c r="I70" s="21"/>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c r="DP70" s="15"/>
      <c r="DQ70" s="15"/>
      <c r="DR70" s="15"/>
      <c r="DS70" s="15"/>
      <c r="DT70" s="15"/>
      <c r="DU70" s="15"/>
      <c r="DV70" s="15"/>
      <c r="DW70" s="15"/>
      <c r="DX70" s="15"/>
      <c r="DY70" s="15"/>
      <c r="DZ70" s="15"/>
      <c r="EA70" s="15"/>
      <c r="EB70" s="15"/>
      <c r="EC70" s="15"/>
      <c r="ED70" s="15"/>
      <c r="EE70" s="15"/>
      <c r="EF70" s="15"/>
      <c r="EG70" s="15"/>
      <c r="EH70" s="15"/>
      <c r="EI70" s="15"/>
      <c r="EJ70" s="15"/>
      <c r="EK70" s="15"/>
      <c r="EL70" s="15"/>
      <c r="EM70" s="15"/>
      <c r="EN70" s="15"/>
      <c r="EO70" s="15"/>
      <c r="EP70" s="15"/>
      <c r="EQ70" s="15"/>
      <c r="ER70" s="15"/>
      <c r="ES70" s="15"/>
      <c r="ET70" s="15"/>
      <c r="EU70" s="15"/>
      <c r="EV70" s="15"/>
      <c r="EW70" s="15"/>
      <c r="EX70" s="15"/>
      <c r="EY70" s="15"/>
      <c r="EZ70" s="15"/>
      <c r="FA70" s="15"/>
      <c r="FB70" s="15"/>
      <c r="FC70" s="15"/>
      <c r="FD70" s="15"/>
      <c r="FE70" s="15"/>
      <c r="FF70" s="15"/>
      <c r="FG70" s="15"/>
      <c r="FH70" s="15"/>
      <c r="FI70" s="15"/>
      <c r="FJ70" s="15"/>
      <c r="FK70" s="15"/>
      <c r="FL70" s="15"/>
      <c r="FM70" s="15"/>
      <c r="FN70" s="15"/>
      <c r="FO70" s="15"/>
    </row>
    <row r="71" spans="1:171" ht="34.200000000000003" customHeight="1">
      <c r="A71" s="330">
        <v>2</v>
      </c>
      <c r="B71" s="99" t="s">
        <v>1027</v>
      </c>
      <c r="C71" s="99" t="s">
        <v>1029</v>
      </c>
      <c r="D71" s="78"/>
      <c r="E71" s="327">
        <v>170330.25</v>
      </c>
      <c r="F71" s="82" t="s">
        <v>122</v>
      </c>
      <c r="G71" s="78"/>
      <c r="H71" s="78"/>
      <c r="I71" s="21">
        <v>2021</v>
      </c>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c r="DN71" s="15"/>
      <c r="DO71" s="15"/>
      <c r="DP71" s="15"/>
      <c r="DQ71" s="15"/>
      <c r="DR71" s="15"/>
      <c r="DS71" s="15"/>
      <c r="DT71" s="15"/>
      <c r="DU71" s="15"/>
      <c r="DV71" s="15"/>
      <c r="DW71" s="15"/>
      <c r="DX71" s="15"/>
      <c r="DY71" s="15"/>
      <c r="DZ71" s="15"/>
      <c r="EA71" s="15"/>
      <c r="EB71" s="15"/>
      <c r="EC71" s="15"/>
      <c r="ED71" s="15"/>
      <c r="EE71" s="15"/>
      <c r="EF71" s="15"/>
      <c r="EG71" s="15"/>
      <c r="EH71" s="15"/>
      <c r="EI71" s="15"/>
      <c r="EJ71" s="15"/>
      <c r="EK71" s="15"/>
      <c r="EL71" s="15"/>
      <c r="EM71" s="15"/>
      <c r="EN71" s="15"/>
      <c r="EO71" s="15"/>
      <c r="EP71" s="15"/>
      <c r="EQ71" s="15"/>
      <c r="ER71" s="15"/>
      <c r="ES71" s="15"/>
      <c r="ET71" s="15"/>
      <c r="EU71" s="15"/>
      <c r="EV71" s="15"/>
      <c r="EW71" s="15"/>
      <c r="EX71" s="15"/>
      <c r="EY71" s="15"/>
      <c r="EZ71" s="15"/>
      <c r="FA71" s="15"/>
      <c r="FB71" s="15"/>
      <c r="FC71" s="15"/>
      <c r="FD71" s="15"/>
      <c r="FE71" s="15"/>
      <c r="FF71" s="15"/>
      <c r="FG71" s="15"/>
      <c r="FH71" s="15"/>
      <c r="FI71" s="15"/>
      <c r="FJ71" s="15"/>
      <c r="FK71" s="15"/>
      <c r="FL71" s="15"/>
      <c r="FM71" s="15"/>
      <c r="FN71" s="15"/>
      <c r="FO71" s="15"/>
    </row>
    <row r="72" spans="1:171" ht="31.2" customHeight="1">
      <c r="A72" s="330">
        <v>3</v>
      </c>
      <c r="B72" s="99" t="s">
        <v>1027</v>
      </c>
      <c r="C72" s="99" t="s">
        <v>1028</v>
      </c>
      <c r="D72" s="78"/>
      <c r="E72" s="327">
        <v>91844.52</v>
      </c>
      <c r="F72" s="82" t="s">
        <v>122</v>
      </c>
      <c r="G72" s="78"/>
      <c r="H72" s="78"/>
      <c r="I72" s="21">
        <v>2022</v>
      </c>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c r="DN72" s="15"/>
      <c r="DO72" s="15"/>
      <c r="DP72" s="15"/>
      <c r="DQ72" s="15"/>
      <c r="DR72" s="15"/>
      <c r="DS72" s="15"/>
      <c r="DT72" s="15"/>
      <c r="DU72" s="15"/>
      <c r="DV72" s="15"/>
      <c r="DW72" s="15"/>
      <c r="DX72" s="15"/>
      <c r="DY72" s="15"/>
      <c r="DZ72" s="15"/>
      <c r="EA72" s="15"/>
      <c r="EB72" s="15"/>
      <c r="EC72" s="15"/>
      <c r="ED72" s="15"/>
      <c r="EE72" s="15"/>
      <c r="EF72" s="15"/>
      <c r="EG72" s="15"/>
      <c r="EH72" s="15"/>
      <c r="EI72" s="15"/>
      <c r="EJ72" s="15"/>
      <c r="EK72" s="15"/>
      <c r="EL72" s="15"/>
      <c r="EM72" s="15"/>
      <c r="EN72" s="15"/>
      <c r="EO72" s="15"/>
      <c r="EP72" s="15"/>
      <c r="EQ72" s="15"/>
      <c r="ER72" s="15"/>
      <c r="ES72" s="15"/>
      <c r="ET72" s="15"/>
      <c r="EU72" s="15"/>
      <c r="EV72" s="15"/>
      <c r="EW72" s="15"/>
      <c r="EX72" s="15"/>
      <c r="EY72" s="15"/>
      <c r="EZ72" s="15"/>
      <c r="FA72" s="15"/>
      <c r="FB72" s="15"/>
      <c r="FC72" s="15"/>
      <c r="FD72" s="15"/>
      <c r="FE72" s="15"/>
      <c r="FF72" s="15"/>
      <c r="FG72" s="15"/>
      <c r="FH72" s="15"/>
      <c r="FI72" s="15"/>
      <c r="FJ72" s="15"/>
      <c r="FK72" s="15"/>
      <c r="FL72" s="15"/>
      <c r="FM72" s="15"/>
      <c r="FN72" s="15"/>
      <c r="FO72" s="15"/>
    </row>
    <row r="73" spans="1:171" ht="32.4" customHeight="1">
      <c r="A73" s="309" t="s">
        <v>125</v>
      </c>
      <c r="B73" s="553" t="s">
        <v>76</v>
      </c>
      <c r="C73" s="74"/>
      <c r="D73" s="103"/>
      <c r="E73" s="284">
        <f>2238327.94+87864</f>
        <v>2326191.94</v>
      </c>
      <c r="F73" s="82" t="s">
        <v>122</v>
      </c>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c r="DX73" s="15"/>
      <c r="DY73" s="15"/>
      <c r="DZ73" s="15"/>
      <c r="EA73" s="15"/>
      <c r="EB73" s="15"/>
      <c r="EC73" s="15"/>
      <c r="ED73" s="15"/>
      <c r="EE73" s="15"/>
      <c r="EF73" s="15"/>
      <c r="EG73" s="15"/>
      <c r="EH73" s="15"/>
      <c r="EI73" s="15"/>
      <c r="EJ73" s="15"/>
      <c r="EK73" s="15"/>
      <c r="EL73" s="15"/>
      <c r="EM73" s="15"/>
      <c r="EN73" s="15"/>
      <c r="EO73" s="15"/>
      <c r="EP73" s="15"/>
      <c r="EQ73" s="15"/>
      <c r="ER73" s="15"/>
      <c r="ES73" s="15"/>
      <c r="ET73" s="15"/>
      <c r="EU73" s="15"/>
      <c r="EV73" s="15"/>
      <c r="EW73" s="15"/>
      <c r="EX73" s="15"/>
      <c r="EY73" s="15"/>
      <c r="EZ73" s="15"/>
      <c r="FA73" s="15"/>
      <c r="FB73" s="15"/>
      <c r="FC73" s="15"/>
      <c r="FD73" s="15"/>
      <c r="FE73" s="15"/>
      <c r="FF73" s="15"/>
      <c r="FG73" s="15"/>
      <c r="FH73" s="15"/>
      <c r="FI73" s="15"/>
      <c r="FJ73" s="15"/>
      <c r="FK73" s="15"/>
      <c r="FL73" s="15"/>
      <c r="FM73" s="15"/>
      <c r="FN73" s="15"/>
      <c r="FO73" s="15"/>
    </row>
    <row r="74" spans="1:171" ht="31.2" customHeight="1">
      <c r="A74" s="309"/>
      <c r="B74" s="554" t="s">
        <v>952</v>
      </c>
      <c r="C74" s="99"/>
      <c r="D74" s="74"/>
      <c r="E74" s="285">
        <v>644040.18000000005</v>
      </c>
      <c r="F74" s="82" t="s">
        <v>122</v>
      </c>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c r="DY74" s="15"/>
      <c r="DZ74" s="15"/>
      <c r="EA74" s="15"/>
      <c r="EB74" s="15"/>
      <c r="EC74" s="15"/>
      <c r="ED74" s="15"/>
      <c r="EE74" s="15"/>
      <c r="EF74" s="15"/>
      <c r="EG74" s="15"/>
      <c r="EH74" s="15"/>
      <c r="EI74" s="15"/>
      <c r="EJ74" s="15"/>
      <c r="EK74" s="15"/>
      <c r="EL74" s="15"/>
      <c r="EM74" s="15"/>
      <c r="EN74" s="15"/>
      <c r="EO74" s="15"/>
      <c r="EP74" s="15"/>
      <c r="EQ74" s="15"/>
      <c r="ER74" s="15"/>
      <c r="ES74" s="15"/>
      <c r="ET74" s="15"/>
      <c r="EU74" s="15"/>
      <c r="EV74" s="15"/>
      <c r="EW74" s="15"/>
      <c r="EX74" s="15"/>
      <c r="EY74" s="15"/>
      <c r="EZ74" s="15"/>
      <c r="FA74" s="15"/>
      <c r="FB74" s="15"/>
      <c r="FC74" s="15"/>
      <c r="FD74" s="15"/>
      <c r="FE74" s="15"/>
      <c r="FF74" s="15"/>
      <c r="FG74" s="15"/>
      <c r="FH74" s="15"/>
      <c r="FI74" s="15"/>
      <c r="FJ74" s="15"/>
      <c r="FK74" s="15"/>
      <c r="FL74" s="15"/>
      <c r="FM74" s="15"/>
      <c r="FN74" s="15"/>
      <c r="FO74" s="15"/>
    </row>
    <row r="75" spans="1:171" ht="39.6">
      <c r="A75" s="78"/>
      <c r="B75" s="191" t="s">
        <v>1032</v>
      </c>
      <c r="C75" s="66" t="s">
        <v>1033</v>
      </c>
      <c r="D75" s="100"/>
      <c r="E75" s="207">
        <v>1255688.8999999999</v>
      </c>
      <c r="F75" s="81" t="s">
        <v>122</v>
      </c>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15"/>
      <c r="ET75" s="15"/>
      <c r="EU75" s="15"/>
      <c r="EV75" s="15"/>
      <c r="EW75" s="15"/>
      <c r="EX75" s="15"/>
      <c r="EY75" s="15"/>
      <c r="EZ75" s="15"/>
      <c r="FA75" s="15"/>
      <c r="FB75" s="15"/>
      <c r="FC75" s="15"/>
      <c r="FD75" s="15"/>
      <c r="FE75" s="15"/>
      <c r="FF75" s="15"/>
      <c r="FG75" s="15"/>
      <c r="FH75" s="15"/>
      <c r="FI75" s="15"/>
      <c r="FJ75" s="15"/>
      <c r="FK75" s="15"/>
      <c r="FL75" s="15"/>
      <c r="FM75" s="15"/>
      <c r="FN75" s="15"/>
      <c r="FO75" s="15"/>
    </row>
    <row r="76" spans="1:17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row>
    <row r="77" spans="1:17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c r="EN77" s="15"/>
      <c r="EO77" s="15"/>
      <c r="EP77" s="15"/>
      <c r="EQ77" s="15"/>
      <c r="ER77" s="15"/>
      <c r="ES77" s="15"/>
      <c r="ET77" s="15"/>
      <c r="EU77" s="15"/>
      <c r="EV77" s="15"/>
      <c r="EW77" s="15"/>
      <c r="EX77" s="15"/>
      <c r="EY77" s="15"/>
      <c r="EZ77" s="15"/>
      <c r="FA77" s="15"/>
      <c r="FB77" s="15"/>
      <c r="FC77" s="15"/>
      <c r="FD77" s="15"/>
      <c r="FE77" s="15"/>
      <c r="FF77" s="15"/>
      <c r="FG77" s="15"/>
      <c r="FH77" s="15"/>
      <c r="FI77" s="15"/>
      <c r="FJ77" s="15"/>
      <c r="FK77" s="15"/>
      <c r="FL77" s="15"/>
      <c r="FM77" s="15"/>
      <c r="FN77" s="15"/>
      <c r="FO77" s="15"/>
    </row>
    <row r="78" spans="1:171" ht="24.6" customHeight="1">
      <c r="A78" s="24">
        <v>5</v>
      </c>
      <c r="B78" s="355" t="s">
        <v>226</v>
      </c>
      <c r="C78" s="339"/>
      <c r="D78" s="339"/>
      <c r="E78" s="339"/>
      <c r="F78" s="339"/>
      <c r="G78" s="339"/>
      <c r="H78" s="339"/>
      <c r="I78" s="339"/>
      <c r="J78" s="339"/>
      <c r="K78" s="339"/>
      <c r="L78" s="339"/>
      <c r="M78" s="339"/>
      <c r="N78" s="339"/>
      <c r="O78" s="339"/>
      <c r="P78" s="339"/>
      <c r="Q78" s="339"/>
      <c r="R78" s="339"/>
      <c r="S78" s="339"/>
      <c r="T78" s="339"/>
      <c r="U78" s="339"/>
      <c r="V78" s="339"/>
      <c r="W78" s="339"/>
      <c r="X78" s="339"/>
      <c r="Y78" s="339"/>
      <c r="Z78" s="339"/>
      <c r="AA78" s="339"/>
      <c r="AB78" s="339"/>
      <c r="AC78" s="339"/>
      <c r="AD78" s="339"/>
      <c r="AE78" s="339"/>
      <c r="AF78" s="339"/>
      <c r="AG78" s="339"/>
      <c r="AH78" s="339"/>
      <c r="AI78" s="339"/>
      <c r="AJ78" s="339"/>
      <c r="AK78" s="339"/>
      <c r="AL78" s="339"/>
      <c r="AM78" s="339"/>
      <c r="AN78" s="339"/>
      <c r="AO78" s="339"/>
      <c r="AP78" s="339"/>
      <c r="AQ78" s="339"/>
      <c r="AR78" s="339"/>
      <c r="AS78" s="339"/>
      <c r="AT78" s="339"/>
      <c r="AU78" s="339"/>
      <c r="AV78" s="339"/>
      <c r="AW78" s="339"/>
      <c r="AX78" s="339"/>
      <c r="AY78" s="339"/>
      <c r="AZ78" s="339"/>
      <c r="BA78" s="339"/>
      <c r="BB78" s="339"/>
      <c r="BC78" s="339"/>
      <c r="BD78" s="339"/>
      <c r="BE78" s="339"/>
      <c r="BF78" s="339"/>
      <c r="BG78" s="339"/>
      <c r="BH78" s="339"/>
      <c r="BI78" s="339"/>
      <c r="BJ78" s="339"/>
      <c r="BK78" s="339"/>
      <c r="BL78" s="339"/>
      <c r="BM78" s="339"/>
      <c r="BN78" s="339"/>
      <c r="BO78" s="339"/>
      <c r="BP78" s="339"/>
      <c r="BQ78" s="339"/>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c r="DX78" s="15"/>
      <c r="DY78" s="15"/>
      <c r="DZ78" s="15"/>
      <c r="EA78" s="15"/>
      <c r="EB78" s="15"/>
      <c r="EC78" s="15"/>
      <c r="ED78" s="15"/>
      <c r="EE78" s="15"/>
      <c r="EF78" s="15"/>
      <c r="EG78" s="15"/>
      <c r="EH78" s="15"/>
      <c r="EI78" s="15"/>
      <c r="EJ78" s="15"/>
      <c r="EK78" s="15"/>
      <c r="EL78" s="15"/>
      <c r="EM78" s="15"/>
      <c r="EN78" s="15"/>
      <c r="EO78" s="15"/>
      <c r="EP78" s="15"/>
      <c r="EQ78" s="15"/>
      <c r="ER78" s="15"/>
      <c r="ES78" s="15"/>
      <c r="ET78" s="15"/>
      <c r="EU78" s="15"/>
      <c r="EV78" s="15"/>
      <c r="EW78" s="15"/>
      <c r="EX78" s="15"/>
      <c r="EY78" s="15"/>
      <c r="EZ78" s="15"/>
      <c r="FA78" s="15"/>
      <c r="FB78" s="15"/>
      <c r="FC78" s="15"/>
      <c r="FD78" s="15"/>
      <c r="FE78" s="15"/>
      <c r="FF78" s="15"/>
      <c r="FG78" s="15"/>
      <c r="FH78" s="15"/>
      <c r="FI78" s="15"/>
      <c r="FJ78" s="15"/>
      <c r="FK78" s="15"/>
      <c r="FL78" s="15"/>
      <c r="FM78" s="15"/>
      <c r="FN78" s="15"/>
      <c r="FO78" s="15"/>
    </row>
    <row r="79" spans="1:171" ht="13.8" customHeight="1">
      <c r="A79" s="574" t="s">
        <v>0</v>
      </c>
      <c r="B79" s="574" t="s">
        <v>31</v>
      </c>
      <c r="C79" s="574" t="s">
        <v>14</v>
      </c>
      <c r="D79" s="574" t="s">
        <v>971</v>
      </c>
      <c r="E79" s="570" t="s">
        <v>158</v>
      </c>
      <c r="F79" s="571"/>
      <c r="G79" s="574" t="s">
        <v>32</v>
      </c>
      <c r="H79" s="574" t="s">
        <v>33</v>
      </c>
      <c r="I79" s="574" t="s">
        <v>34</v>
      </c>
      <c r="J79" s="574" t="s">
        <v>145</v>
      </c>
      <c r="K79" s="574" t="s">
        <v>972</v>
      </c>
      <c r="L79" s="576" t="s">
        <v>35</v>
      </c>
      <c r="M79" s="576"/>
      <c r="N79" s="576"/>
      <c r="O79" s="576"/>
      <c r="P79" s="577" t="s">
        <v>36</v>
      </c>
      <c r="Q79" s="578"/>
      <c r="R79" s="578"/>
      <c r="S79" s="579"/>
      <c r="T79" s="574" t="s">
        <v>37</v>
      </c>
      <c r="U79" s="574" t="s">
        <v>38</v>
      </c>
      <c r="V79" s="574" t="s">
        <v>112</v>
      </c>
      <c r="W79" s="574" t="s">
        <v>39</v>
      </c>
      <c r="X79" s="574" t="s">
        <v>40</v>
      </c>
      <c r="Y79" s="574" t="s">
        <v>41</v>
      </c>
      <c r="Z79" s="574" t="s">
        <v>42</v>
      </c>
      <c r="AA79" s="574" t="s">
        <v>86</v>
      </c>
      <c r="AB79" s="577" t="s">
        <v>113</v>
      </c>
      <c r="AC79" s="578"/>
      <c r="AD79" s="578"/>
      <c r="AE79" s="578"/>
      <c r="AF79" s="578"/>
      <c r="AG79" s="579"/>
      <c r="AH79" s="577" t="s">
        <v>114</v>
      </c>
      <c r="AI79" s="578"/>
      <c r="AJ79" s="578"/>
      <c r="AK79" s="578"/>
      <c r="AL79" s="579"/>
      <c r="AM79" s="577" t="s">
        <v>3</v>
      </c>
      <c r="AN79" s="578"/>
      <c r="AO79" s="578"/>
      <c r="AP79" s="578"/>
      <c r="AQ79" s="578"/>
      <c r="AR79" s="578"/>
      <c r="AS79" s="578"/>
      <c r="AT79" s="578"/>
      <c r="AU79" s="578"/>
      <c r="AV79" s="578"/>
      <c r="AW79" s="578"/>
      <c r="AX79" s="578"/>
      <c r="AY79" s="578"/>
      <c r="AZ79" s="579"/>
      <c r="BA79" s="577" t="s">
        <v>43</v>
      </c>
      <c r="BB79" s="578"/>
      <c r="BC79" s="578"/>
      <c r="BD79" s="578"/>
      <c r="BE79" s="578"/>
      <c r="BF79" s="578"/>
      <c r="BG79" s="578"/>
      <c r="BH79" s="578"/>
      <c r="BI79" s="578"/>
      <c r="BJ79" s="578"/>
      <c r="BK79" s="578"/>
      <c r="BL79" s="578"/>
      <c r="BM79" s="578"/>
      <c r="BN79" s="578"/>
      <c r="BO79" s="578"/>
      <c r="BP79" s="579"/>
      <c r="BQ79" s="574" t="s">
        <v>953</v>
      </c>
    </row>
    <row r="80" spans="1:171" ht="89.4" customHeight="1">
      <c r="A80" s="575"/>
      <c r="B80" s="575"/>
      <c r="C80" s="575"/>
      <c r="D80" s="575"/>
      <c r="E80" s="572"/>
      <c r="F80" s="573"/>
      <c r="G80" s="575"/>
      <c r="H80" s="575"/>
      <c r="I80" s="575"/>
      <c r="J80" s="575"/>
      <c r="K80" s="575"/>
      <c r="L80" s="306" t="s">
        <v>44</v>
      </c>
      <c r="M80" s="306" t="s">
        <v>45</v>
      </c>
      <c r="N80" s="306" t="s">
        <v>46</v>
      </c>
      <c r="O80" s="306" t="s">
        <v>47</v>
      </c>
      <c r="P80" s="306" t="s">
        <v>48</v>
      </c>
      <c r="Q80" s="306" t="s">
        <v>49</v>
      </c>
      <c r="R80" s="306" t="s">
        <v>50</v>
      </c>
      <c r="S80" s="306" t="s">
        <v>51</v>
      </c>
      <c r="T80" s="575"/>
      <c r="U80" s="575"/>
      <c r="V80" s="575"/>
      <c r="W80" s="575"/>
      <c r="X80" s="575"/>
      <c r="Y80" s="575"/>
      <c r="Z80" s="575"/>
      <c r="AA80" s="575"/>
      <c r="AB80" s="307" t="s">
        <v>15</v>
      </c>
      <c r="AC80" s="307" t="s">
        <v>87</v>
      </c>
      <c r="AD80" s="307" t="s">
        <v>88</v>
      </c>
      <c r="AE80" s="307" t="s">
        <v>52</v>
      </c>
      <c r="AF80" s="307" t="s">
        <v>53</v>
      </c>
      <c r="AG80" s="307" t="s">
        <v>54</v>
      </c>
      <c r="AH80" s="307" t="s">
        <v>55</v>
      </c>
      <c r="AI80" s="307" t="s">
        <v>89</v>
      </c>
      <c r="AJ80" s="307" t="s">
        <v>16</v>
      </c>
      <c r="AK80" s="307" t="s">
        <v>973</v>
      </c>
      <c r="AL80" s="307" t="s">
        <v>84</v>
      </c>
      <c r="AM80" s="306" t="s">
        <v>56</v>
      </c>
      <c r="AN80" s="306" t="s">
        <v>57</v>
      </c>
      <c r="AO80" s="306" t="s">
        <v>58</v>
      </c>
      <c r="AP80" s="306" t="s">
        <v>59</v>
      </c>
      <c r="AQ80" s="306" t="s">
        <v>60</v>
      </c>
      <c r="AR80" s="306" t="s">
        <v>974</v>
      </c>
      <c r="AS80" s="306" t="s">
        <v>975</v>
      </c>
      <c r="AT80" s="306" t="s">
        <v>976</v>
      </c>
      <c r="AU80" s="306" t="s">
        <v>7</v>
      </c>
      <c r="AV80" s="306" t="s">
        <v>8</v>
      </c>
      <c r="AW80" s="306" t="s">
        <v>9</v>
      </c>
      <c r="AX80" s="306" t="s">
        <v>61</v>
      </c>
      <c r="AY80" s="306" t="s">
        <v>10</v>
      </c>
      <c r="AZ80" s="306" t="s">
        <v>11</v>
      </c>
      <c r="BA80" s="306" t="s">
        <v>12</v>
      </c>
      <c r="BB80" s="306" t="s">
        <v>6</v>
      </c>
      <c r="BC80" s="306" t="s">
        <v>977</v>
      </c>
      <c r="BD80" s="306" t="s">
        <v>978</v>
      </c>
      <c r="BE80" s="306" t="s">
        <v>979</v>
      </c>
      <c r="BF80" s="306" t="s">
        <v>980</v>
      </c>
      <c r="BG80" s="306" t="s">
        <v>981</v>
      </c>
      <c r="BH80" s="306" t="s">
        <v>62</v>
      </c>
      <c r="BI80" s="306" t="s">
        <v>63</v>
      </c>
      <c r="BJ80" s="306" t="s">
        <v>64</v>
      </c>
      <c r="BK80" s="306" t="s">
        <v>982</v>
      </c>
      <c r="BL80" s="306" t="s">
        <v>65</v>
      </c>
      <c r="BM80" s="306" t="s">
        <v>983</v>
      </c>
      <c r="BN80" s="306" t="s">
        <v>66</v>
      </c>
      <c r="BO80" s="306" t="s">
        <v>67</v>
      </c>
      <c r="BP80" s="306" t="s">
        <v>11</v>
      </c>
      <c r="BQ80" s="575"/>
    </row>
    <row r="81" spans="1:69" ht="19.2" customHeight="1">
      <c r="A81" s="292" t="s">
        <v>123</v>
      </c>
      <c r="B81" s="297" t="s">
        <v>110</v>
      </c>
      <c r="C81" s="298"/>
      <c r="D81" s="298"/>
      <c r="E81" s="298"/>
      <c r="F81" s="298"/>
      <c r="G81" s="89"/>
      <c r="H81" s="89"/>
      <c r="I81" s="89"/>
      <c r="J81" s="365"/>
      <c r="K81" s="365"/>
      <c r="L81" s="366"/>
      <c r="M81" s="366"/>
      <c r="N81" s="366"/>
      <c r="O81" s="366"/>
      <c r="P81" s="366"/>
      <c r="Q81" s="366"/>
      <c r="R81" s="366"/>
      <c r="S81" s="366"/>
      <c r="T81" s="365"/>
      <c r="U81" s="365"/>
      <c r="V81" s="365"/>
      <c r="W81" s="365"/>
      <c r="X81" s="365"/>
      <c r="Y81" s="365"/>
      <c r="Z81" s="365"/>
      <c r="AA81" s="365"/>
      <c r="AB81" s="365"/>
      <c r="AC81" s="365"/>
      <c r="AD81" s="365"/>
      <c r="AE81" s="365"/>
      <c r="AF81" s="365"/>
      <c r="AG81" s="365"/>
      <c r="AH81" s="365"/>
      <c r="AI81" s="365"/>
      <c r="AJ81" s="365"/>
      <c r="AK81" s="365"/>
      <c r="AL81" s="365"/>
      <c r="AM81" s="366"/>
      <c r="AN81" s="366"/>
      <c r="AO81" s="366"/>
      <c r="AP81" s="366"/>
      <c r="AQ81" s="366"/>
      <c r="AR81" s="366"/>
      <c r="AS81" s="366"/>
      <c r="AT81" s="366"/>
      <c r="AU81" s="366"/>
      <c r="AV81" s="366"/>
      <c r="AW81" s="366"/>
      <c r="AX81" s="366"/>
      <c r="AY81" s="366"/>
      <c r="AZ81" s="366"/>
      <c r="BA81" s="366"/>
      <c r="BB81" s="366"/>
      <c r="BC81" s="366"/>
      <c r="BD81" s="366"/>
      <c r="BE81" s="366"/>
      <c r="BF81" s="366"/>
      <c r="BG81" s="366"/>
      <c r="BH81" s="366"/>
      <c r="BI81" s="366"/>
      <c r="BJ81" s="366"/>
      <c r="BK81" s="366"/>
      <c r="BL81" s="366"/>
      <c r="BM81" s="366"/>
      <c r="BN81" s="366"/>
      <c r="BO81" s="366"/>
      <c r="BP81" s="366"/>
      <c r="BQ81" s="365"/>
    </row>
    <row r="82" spans="1:69" ht="26.4">
      <c r="A82" s="286">
        <v>1</v>
      </c>
      <c r="B82" s="323" t="s">
        <v>1036</v>
      </c>
      <c r="C82" s="74" t="s">
        <v>1037</v>
      </c>
      <c r="D82" s="74" t="s">
        <v>160</v>
      </c>
      <c r="E82" s="464">
        <f>2000*G82</f>
        <v>60000</v>
      </c>
      <c r="F82" s="82" t="s">
        <v>146</v>
      </c>
      <c r="G82" s="75">
        <v>30</v>
      </c>
      <c r="H82" s="75">
        <v>30</v>
      </c>
      <c r="I82" s="76">
        <v>1993</v>
      </c>
      <c r="J82" s="76" t="s">
        <v>82</v>
      </c>
      <c r="K82" s="76" t="s">
        <v>185</v>
      </c>
      <c r="L82" s="74" t="s">
        <v>81</v>
      </c>
      <c r="M82" s="74" t="s">
        <v>188</v>
      </c>
      <c r="N82" s="76" t="s">
        <v>83</v>
      </c>
      <c r="O82" s="76" t="s">
        <v>83</v>
      </c>
      <c r="P82" s="74" t="s">
        <v>1038</v>
      </c>
      <c r="Q82" s="74" t="s">
        <v>1039</v>
      </c>
      <c r="R82" s="74" t="s">
        <v>1005</v>
      </c>
      <c r="S82" s="74" t="s">
        <v>192</v>
      </c>
      <c r="T82" s="76" t="s">
        <v>83</v>
      </c>
      <c r="U82" s="74" t="s">
        <v>1040</v>
      </c>
      <c r="V82" s="74"/>
      <c r="W82" s="76" t="s">
        <v>83</v>
      </c>
      <c r="X82" s="76" t="s">
        <v>82</v>
      </c>
      <c r="Y82" s="76" t="s">
        <v>83</v>
      </c>
      <c r="Z82" s="76" t="s">
        <v>82</v>
      </c>
      <c r="AA82" s="76" t="s">
        <v>82</v>
      </c>
      <c r="AB82" s="76" t="s">
        <v>82</v>
      </c>
      <c r="AC82" s="76"/>
      <c r="AD82" s="74"/>
      <c r="AE82" s="74"/>
      <c r="AF82" s="76"/>
      <c r="AG82" s="74"/>
      <c r="AH82" s="76" t="s">
        <v>82</v>
      </c>
      <c r="AI82" s="74"/>
      <c r="AJ82" s="74" t="s">
        <v>1041</v>
      </c>
      <c r="AK82" s="74"/>
      <c r="AL82" s="305" t="s">
        <v>1042</v>
      </c>
      <c r="AM82" s="76" t="s">
        <v>82</v>
      </c>
      <c r="AN82" s="76" t="s">
        <v>82</v>
      </c>
      <c r="AO82" s="76" t="s">
        <v>82</v>
      </c>
      <c r="AP82" s="76" t="s">
        <v>83</v>
      </c>
      <c r="AQ82" s="76" t="s">
        <v>83</v>
      </c>
      <c r="AR82" s="74" t="s">
        <v>83</v>
      </c>
      <c r="AS82" s="74" t="s">
        <v>83</v>
      </c>
      <c r="AT82" s="74" t="s">
        <v>83</v>
      </c>
      <c r="AU82" s="76" t="s">
        <v>83</v>
      </c>
      <c r="AV82" s="76" t="s">
        <v>83</v>
      </c>
      <c r="AW82" s="76" t="s">
        <v>83</v>
      </c>
      <c r="AX82" s="76" t="s">
        <v>82</v>
      </c>
      <c r="AY82" s="76" t="s">
        <v>82</v>
      </c>
      <c r="AZ82" s="74"/>
      <c r="BA82" s="76" t="s">
        <v>82</v>
      </c>
      <c r="BB82" s="76" t="s">
        <v>82</v>
      </c>
      <c r="BC82" s="74" t="s">
        <v>81</v>
      </c>
      <c r="BD82" s="74" t="s">
        <v>1043</v>
      </c>
      <c r="BE82" s="74" t="s">
        <v>1043</v>
      </c>
      <c r="BF82" s="74" t="s">
        <v>1043</v>
      </c>
      <c r="BG82" s="74"/>
      <c r="BH82" s="329" t="s">
        <v>194</v>
      </c>
      <c r="BI82" s="329" t="s">
        <v>194</v>
      </c>
      <c r="BJ82" s="329" t="s">
        <v>194</v>
      </c>
      <c r="BK82" s="77"/>
      <c r="BL82" s="76" t="s">
        <v>82</v>
      </c>
      <c r="BM82" s="77" t="s">
        <v>1043</v>
      </c>
      <c r="BN82" s="76" t="s">
        <v>82</v>
      </c>
      <c r="BO82" s="76" t="s">
        <v>82</v>
      </c>
      <c r="BP82" s="74"/>
      <c r="BQ82" s="96"/>
    </row>
    <row r="83" spans="1:69" ht="26.4">
      <c r="A83" s="286">
        <v>2</v>
      </c>
      <c r="B83" s="323" t="s">
        <v>1044</v>
      </c>
      <c r="C83" s="74" t="s">
        <v>1037</v>
      </c>
      <c r="D83" s="74" t="s">
        <v>160</v>
      </c>
      <c r="E83" s="464">
        <f>6000*G83</f>
        <v>7278000</v>
      </c>
      <c r="F83" s="82" t="s">
        <v>146</v>
      </c>
      <c r="G83" s="75">
        <v>1213</v>
      </c>
      <c r="H83" s="75">
        <v>1213</v>
      </c>
      <c r="I83" s="76">
        <v>1987</v>
      </c>
      <c r="J83" s="76" t="s">
        <v>82</v>
      </c>
      <c r="K83" s="76" t="s">
        <v>185</v>
      </c>
      <c r="L83" s="74" t="s">
        <v>189</v>
      </c>
      <c r="M83" s="74" t="s">
        <v>81</v>
      </c>
      <c r="N83" s="76" t="s">
        <v>82</v>
      </c>
      <c r="O83" s="76" t="s">
        <v>82</v>
      </c>
      <c r="P83" s="74" t="s">
        <v>1038</v>
      </c>
      <c r="Q83" s="74" t="s">
        <v>1039</v>
      </c>
      <c r="R83" s="74" t="s">
        <v>1005</v>
      </c>
      <c r="S83" s="74" t="s">
        <v>192</v>
      </c>
      <c r="T83" s="76" t="s">
        <v>83</v>
      </c>
      <c r="U83" s="74" t="s">
        <v>1040</v>
      </c>
      <c r="V83" s="74"/>
      <c r="W83" s="76" t="s">
        <v>82</v>
      </c>
      <c r="X83" s="76" t="s">
        <v>82</v>
      </c>
      <c r="Y83" s="76" t="s">
        <v>83</v>
      </c>
      <c r="Z83" s="76" t="s">
        <v>82</v>
      </c>
      <c r="AA83" s="76" t="s">
        <v>82</v>
      </c>
      <c r="AB83" s="76" t="s">
        <v>82</v>
      </c>
      <c r="AC83" s="76"/>
      <c r="AD83" s="74"/>
      <c r="AE83" s="74"/>
      <c r="AF83" s="76"/>
      <c r="AG83" s="74"/>
      <c r="AH83" s="76" t="s">
        <v>82</v>
      </c>
      <c r="AI83" s="74"/>
      <c r="AJ83" s="74" t="s">
        <v>1041</v>
      </c>
      <c r="AK83" s="74"/>
      <c r="AL83" s="305" t="s">
        <v>1042</v>
      </c>
      <c r="AM83" s="76" t="s">
        <v>82</v>
      </c>
      <c r="AN83" s="76" t="s">
        <v>82</v>
      </c>
      <c r="AO83" s="76" t="s">
        <v>82</v>
      </c>
      <c r="AP83" s="76" t="s">
        <v>82</v>
      </c>
      <c r="AQ83" s="76" t="s">
        <v>83</v>
      </c>
      <c r="AR83" s="74" t="s">
        <v>83</v>
      </c>
      <c r="AS83" s="74" t="s">
        <v>83</v>
      </c>
      <c r="AT83" s="74" t="s">
        <v>83</v>
      </c>
      <c r="AU83" s="76" t="s">
        <v>82</v>
      </c>
      <c r="AV83" s="76" t="s">
        <v>82</v>
      </c>
      <c r="AW83" s="76" t="s">
        <v>1045</v>
      </c>
      <c r="AX83" s="76" t="s">
        <v>82</v>
      </c>
      <c r="AY83" s="76" t="s">
        <v>82</v>
      </c>
      <c r="AZ83" s="74"/>
      <c r="BA83" s="76" t="s">
        <v>82</v>
      </c>
      <c r="BB83" s="76" t="s">
        <v>82</v>
      </c>
      <c r="BC83" s="74" t="s">
        <v>186</v>
      </c>
      <c r="BD83" s="74" t="s">
        <v>1043</v>
      </c>
      <c r="BE83" s="74" t="s">
        <v>85</v>
      </c>
      <c r="BF83" s="74" t="s">
        <v>1043</v>
      </c>
      <c r="BG83" s="74"/>
      <c r="BH83" s="329" t="s">
        <v>194</v>
      </c>
      <c r="BI83" s="329" t="s">
        <v>194</v>
      </c>
      <c r="BJ83" s="329" t="s">
        <v>194</v>
      </c>
      <c r="BK83" s="77"/>
      <c r="BL83" s="76" t="s">
        <v>82</v>
      </c>
      <c r="BM83" s="77" t="s">
        <v>1043</v>
      </c>
      <c r="BN83" s="76" t="s">
        <v>82</v>
      </c>
      <c r="BO83" s="76" t="s">
        <v>82</v>
      </c>
      <c r="BP83" s="74"/>
      <c r="BQ83" s="96"/>
    </row>
    <row r="84" spans="1:69" ht="26.4">
      <c r="A84" s="286">
        <v>3</v>
      </c>
      <c r="B84" s="323" t="s">
        <v>1046</v>
      </c>
      <c r="C84" s="74" t="s">
        <v>1037</v>
      </c>
      <c r="D84" s="74" t="s">
        <v>160</v>
      </c>
      <c r="E84" s="464">
        <f>2000*G84</f>
        <v>693400</v>
      </c>
      <c r="F84" s="82" t="s">
        <v>146</v>
      </c>
      <c r="G84" s="75">
        <v>346.7</v>
      </c>
      <c r="H84" s="75">
        <v>346.7</v>
      </c>
      <c r="I84" s="76">
        <v>1987</v>
      </c>
      <c r="J84" s="76" t="s">
        <v>82</v>
      </c>
      <c r="K84" s="76" t="s">
        <v>185</v>
      </c>
      <c r="L84" s="74" t="s">
        <v>81</v>
      </c>
      <c r="M84" s="74" t="s">
        <v>188</v>
      </c>
      <c r="N84" s="76" t="s">
        <v>83</v>
      </c>
      <c r="O84" s="76" t="s">
        <v>83</v>
      </c>
      <c r="P84" s="74" t="s">
        <v>1038</v>
      </c>
      <c r="Q84" s="74" t="s">
        <v>1039</v>
      </c>
      <c r="R84" s="74" t="s">
        <v>1005</v>
      </c>
      <c r="S84" s="74" t="s">
        <v>192</v>
      </c>
      <c r="T84" s="76" t="s">
        <v>83</v>
      </c>
      <c r="U84" s="74" t="s">
        <v>1040</v>
      </c>
      <c r="V84" s="74"/>
      <c r="W84" s="76" t="s">
        <v>83</v>
      </c>
      <c r="X84" s="76" t="s">
        <v>82</v>
      </c>
      <c r="Y84" s="76" t="s">
        <v>83</v>
      </c>
      <c r="Z84" s="76" t="s">
        <v>82</v>
      </c>
      <c r="AA84" s="76" t="s">
        <v>82</v>
      </c>
      <c r="AB84" s="76" t="s">
        <v>82</v>
      </c>
      <c r="AC84" s="76"/>
      <c r="AD84" s="74"/>
      <c r="AE84" s="74"/>
      <c r="AF84" s="76"/>
      <c r="AG84" s="74"/>
      <c r="AH84" s="76" t="s">
        <v>82</v>
      </c>
      <c r="AI84" s="74"/>
      <c r="AJ84" s="74" t="s">
        <v>1041</v>
      </c>
      <c r="AK84" s="74"/>
      <c r="AL84" s="305" t="s">
        <v>1042</v>
      </c>
      <c r="AM84" s="76" t="s">
        <v>82</v>
      </c>
      <c r="AN84" s="76" t="s">
        <v>82</v>
      </c>
      <c r="AO84" s="76" t="s">
        <v>83</v>
      </c>
      <c r="AP84" s="76" t="s">
        <v>83</v>
      </c>
      <c r="AQ84" s="76" t="s">
        <v>83</v>
      </c>
      <c r="AR84" s="74" t="s">
        <v>83</v>
      </c>
      <c r="AS84" s="74" t="s">
        <v>83</v>
      </c>
      <c r="AT84" s="74" t="s">
        <v>83</v>
      </c>
      <c r="AU84" s="76" t="s">
        <v>83</v>
      </c>
      <c r="AV84" s="76" t="s">
        <v>83</v>
      </c>
      <c r="AW84" s="76" t="s">
        <v>83</v>
      </c>
      <c r="AX84" s="76" t="s">
        <v>82</v>
      </c>
      <c r="AY84" s="76" t="s">
        <v>82</v>
      </c>
      <c r="AZ84" s="74"/>
      <c r="BA84" s="76" t="s">
        <v>82</v>
      </c>
      <c r="BB84" s="76" t="s">
        <v>82</v>
      </c>
      <c r="BC84" s="74" t="s">
        <v>85</v>
      </c>
      <c r="BD84" s="74" t="s">
        <v>1043</v>
      </c>
      <c r="BE84" s="74" t="s">
        <v>81</v>
      </c>
      <c r="BF84" s="74" t="s">
        <v>1043</v>
      </c>
      <c r="BG84" s="74"/>
      <c r="BH84" s="329" t="s">
        <v>194</v>
      </c>
      <c r="BI84" s="329" t="s">
        <v>194</v>
      </c>
      <c r="BJ84" s="329" t="s">
        <v>194</v>
      </c>
      <c r="BK84" s="77"/>
      <c r="BL84" s="76" t="s">
        <v>82</v>
      </c>
      <c r="BM84" s="77" t="s">
        <v>1043</v>
      </c>
      <c r="BN84" s="76" t="s">
        <v>82</v>
      </c>
      <c r="BO84" s="76" t="s">
        <v>82</v>
      </c>
      <c r="BP84" s="74"/>
      <c r="BQ84" s="96"/>
    </row>
    <row r="85" spans="1:69" ht="26.4">
      <c r="A85" s="286">
        <v>4</v>
      </c>
      <c r="B85" s="323" t="s">
        <v>1047</v>
      </c>
      <c r="C85" s="74" t="s">
        <v>1037</v>
      </c>
      <c r="D85" s="74" t="s">
        <v>160</v>
      </c>
      <c r="E85" s="464">
        <f>6000*G85</f>
        <v>4290000</v>
      </c>
      <c r="F85" s="82" t="s">
        <v>146</v>
      </c>
      <c r="G85" s="75">
        <v>715</v>
      </c>
      <c r="H85" s="75">
        <v>715</v>
      </c>
      <c r="I85" s="76">
        <v>1987</v>
      </c>
      <c r="J85" s="76" t="s">
        <v>82</v>
      </c>
      <c r="K85" s="76" t="s">
        <v>185</v>
      </c>
      <c r="L85" s="74" t="s">
        <v>81</v>
      </c>
      <c r="M85" s="74" t="s">
        <v>188</v>
      </c>
      <c r="N85" s="76" t="s">
        <v>83</v>
      </c>
      <c r="O85" s="76" t="s">
        <v>83</v>
      </c>
      <c r="P85" s="74" t="s">
        <v>1038</v>
      </c>
      <c r="Q85" s="74" t="s">
        <v>1039</v>
      </c>
      <c r="R85" s="74" t="s">
        <v>1005</v>
      </c>
      <c r="S85" s="74" t="s">
        <v>192</v>
      </c>
      <c r="T85" s="76" t="s">
        <v>83</v>
      </c>
      <c r="U85" s="74" t="s">
        <v>1040</v>
      </c>
      <c r="V85" s="74"/>
      <c r="W85" s="76" t="s">
        <v>83</v>
      </c>
      <c r="X85" s="76" t="s">
        <v>82</v>
      </c>
      <c r="Y85" s="76" t="s">
        <v>83</v>
      </c>
      <c r="Z85" s="76" t="s">
        <v>82</v>
      </c>
      <c r="AA85" s="76" t="s">
        <v>82</v>
      </c>
      <c r="AB85" s="76" t="s">
        <v>82</v>
      </c>
      <c r="AC85" s="76"/>
      <c r="AD85" s="74"/>
      <c r="AE85" s="74"/>
      <c r="AF85" s="76"/>
      <c r="AG85" s="74"/>
      <c r="AH85" s="76" t="s">
        <v>82</v>
      </c>
      <c r="AI85" s="74"/>
      <c r="AJ85" s="74" t="s">
        <v>1041</v>
      </c>
      <c r="AK85" s="74"/>
      <c r="AL85" s="305" t="s">
        <v>1042</v>
      </c>
      <c r="AM85" s="76" t="s">
        <v>82</v>
      </c>
      <c r="AN85" s="76" t="s">
        <v>82</v>
      </c>
      <c r="AO85" s="76" t="s">
        <v>83</v>
      </c>
      <c r="AP85" s="76" t="s">
        <v>83</v>
      </c>
      <c r="AQ85" s="76" t="s">
        <v>83</v>
      </c>
      <c r="AR85" s="74" t="s">
        <v>83</v>
      </c>
      <c r="AS85" s="74" t="s">
        <v>83</v>
      </c>
      <c r="AT85" s="74" t="s">
        <v>83</v>
      </c>
      <c r="AU85" s="76" t="s">
        <v>82</v>
      </c>
      <c r="AV85" s="76" t="s">
        <v>82</v>
      </c>
      <c r="AW85" s="76" t="s">
        <v>1045</v>
      </c>
      <c r="AX85" s="76" t="s">
        <v>82</v>
      </c>
      <c r="AY85" s="76" t="s">
        <v>82</v>
      </c>
      <c r="AZ85" s="74"/>
      <c r="BA85" s="76" t="s">
        <v>82</v>
      </c>
      <c r="BB85" s="76" t="s">
        <v>82</v>
      </c>
      <c r="BC85" s="74" t="s">
        <v>186</v>
      </c>
      <c r="BD85" s="74" t="s">
        <v>1043</v>
      </c>
      <c r="BE85" s="74" t="s">
        <v>1043</v>
      </c>
      <c r="BF85" s="74" t="s">
        <v>1043</v>
      </c>
      <c r="BG85" s="74"/>
      <c r="BH85" s="329" t="s">
        <v>194</v>
      </c>
      <c r="BI85" s="329" t="s">
        <v>194</v>
      </c>
      <c r="BJ85" s="329" t="s">
        <v>194</v>
      </c>
      <c r="BK85" s="77"/>
      <c r="BL85" s="76" t="s">
        <v>82</v>
      </c>
      <c r="BM85" s="77" t="s">
        <v>1043</v>
      </c>
      <c r="BN85" s="76" t="s">
        <v>82</v>
      </c>
      <c r="BO85" s="76" t="s">
        <v>82</v>
      </c>
      <c r="BP85" s="74"/>
      <c r="BQ85" s="96"/>
    </row>
    <row r="86" spans="1:69" ht="26.4">
      <c r="A86" s="286">
        <v>5</v>
      </c>
      <c r="B86" s="323" t="s">
        <v>1048</v>
      </c>
      <c r="C86" s="74" t="s">
        <v>1037</v>
      </c>
      <c r="D86" s="74" t="s">
        <v>160</v>
      </c>
      <c r="E86" s="464">
        <f>6000*G86</f>
        <v>4042500</v>
      </c>
      <c r="F86" s="82" t="s">
        <v>146</v>
      </c>
      <c r="G86" s="75">
        <v>673.75</v>
      </c>
      <c r="H86" s="75">
        <v>673.75</v>
      </c>
      <c r="I86" s="76">
        <v>1993</v>
      </c>
      <c r="J86" s="76" t="s">
        <v>82</v>
      </c>
      <c r="K86" s="76" t="s">
        <v>185</v>
      </c>
      <c r="L86" s="74" t="s">
        <v>189</v>
      </c>
      <c r="M86" s="74" t="s">
        <v>81</v>
      </c>
      <c r="N86" s="76" t="s">
        <v>82</v>
      </c>
      <c r="O86" s="76" t="s">
        <v>82</v>
      </c>
      <c r="P86" s="74" t="s">
        <v>1038</v>
      </c>
      <c r="Q86" s="74" t="s">
        <v>1039</v>
      </c>
      <c r="R86" s="74" t="s">
        <v>1005</v>
      </c>
      <c r="S86" s="74" t="s">
        <v>192</v>
      </c>
      <c r="T86" s="76" t="s">
        <v>83</v>
      </c>
      <c r="U86" s="74" t="s">
        <v>1040</v>
      </c>
      <c r="V86" s="74"/>
      <c r="W86" s="76" t="s">
        <v>82</v>
      </c>
      <c r="X86" s="76" t="s">
        <v>82</v>
      </c>
      <c r="Y86" s="76" t="s">
        <v>83</v>
      </c>
      <c r="Z86" s="76" t="s">
        <v>82</v>
      </c>
      <c r="AA86" s="76" t="s">
        <v>82</v>
      </c>
      <c r="AB86" s="76" t="s">
        <v>82</v>
      </c>
      <c r="AC86" s="76"/>
      <c r="AD86" s="74"/>
      <c r="AE86" s="74"/>
      <c r="AF86" s="76"/>
      <c r="AG86" s="74"/>
      <c r="AH86" s="76" t="s">
        <v>82</v>
      </c>
      <c r="AI86" s="74"/>
      <c r="AJ86" s="74" t="s">
        <v>1041</v>
      </c>
      <c r="AK86" s="74"/>
      <c r="AL86" s="305" t="s">
        <v>1042</v>
      </c>
      <c r="AM86" s="76" t="s">
        <v>82</v>
      </c>
      <c r="AN86" s="76" t="s">
        <v>82</v>
      </c>
      <c r="AO86" s="76" t="s">
        <v>82</v>
      </c>
      <c r="AP86" s="76" t="s">
        <v>82</v>
      </c>
      <c r="AQ86" s="76" t="s">
        <v>83</v>
      </c>
      <c r="AR86" s="74" t="s">
        <v>83</v>
      </c>
      <c r="AS86" s="74" t="s">
        <v>83</v>
      </c>
      <c r="AT86" s="74" t="s">
        <v>83</v>
      </c>
      <c r="AU86" s="76" t="s">
        <v>82</v>
      </c>
      <c r="AV86" s="76" t="s">
        <v>82</v>
      </c>
      <c r="AW86" s="76" t="s">
        <v>1045</v>
      </c>
      <c r="AX86" s="76" t="s">
        <v>82</v>
      </c>
      <c r="AY86" s="76" t="s">
        <v>82</v>
      </c>
      <c r="AZ86" s="74"/>
      <c r="BA86" s="76" t="s">
        <v>82</v>
      </c>
      <c r="BB86" s="76" t="s">
        <v>82</v>
      </c>
      <c r="BC86" s="74" t="s">
        <v>793</v>
      </c>
      <c r="BD86" s="74" t="s">
        <v>1043</v>
      </c>
      <c r="BE86" s="74" t="s">
        <v>189</v>
      </c>
      <c r="BF86" s="74" t="s">
        <v>1043</v>
      </c>
      <c r="BG86" s="74"/>
      <c r="BH86" s="329" t="s">
        <v>194</v>
      </c>
      <c r="BI86" s="329" t="s">
        <v>194</v>
      </c>
      <c r="BJ86" s="329" t="s">
        <v>194</v>
      </c>
      <c r="BK86" s="77"/>
      <c r="BL86" s="76" t="s">
        <v>82</v>
      </c>
      <c r="BM86" s="77" t="s">
        <v>1043</v>
      </c>
      <c r="BN86" s="76" t="s">
        <v>82</v>
      </c>
      <c r="BO86" s="76" t="s">
        <v>82</v>
      </c>
      <c r="BP86" s="74"/>
      <c r="BQ86" s="96"/>
    </row>
    <row r="87" spans="1:69" ht="26.4">
      <c r="A87" s="286">
        <v>6</v>
      </c>
      <c r="B87" s="323" t="s">
        <v>1049</v>
      </c>
      <c r="C87" s="74" t="s">
        <v>1037</v>
      </c>
      <c r="D87" s="74" t="s">
        <v>160</v>
      </c>
      <c r="E87" s="464">
        <f>6000*G87</f>
        <v>3488340</v>
      </c>
      <c r="F87" s="82" t="s">
        <v>146</v>
      </c>
      <c r="G87" s="75">
        <v>581.39</v>
      </c>
      <c r="H87" s="75">
        <v>581.39</v>
      </c>
      <c r="I87" s="76">
        <v>1993</v>
      </c>
      <c r="J87" s="76" t="s">
        <v>82</v>
      </c>
      <c r="K87" s="76" t="s">
        <v>185</v>
      </c>
      <c r="L87" s="74" t="s">
        <v>189</v>
      </c>
      <c r="M87" s="74" t="s">
        <v>81</v>
      </c>
      <c r="N87" s="76" t="s">
        <v>82</v>
      </c>
      <c r="O87" s="76" t="s">
        <v>82</v>
      </c>
      <c r="P87" s="74" t="s">
        <v>1038</v>
      </c>
      <c r="Q87" s="74" t="s">
        <v>1039</v>
      </c>
      <c r="R87" s="74" t="s">
        <v>1005</v>
      </c>
      <c r="S87" s="74" t="s">
        <v>192</v>
      </c>
      <c r="T87" s="76" t="s">
        <v>83</v>
      </c>
      <c r="U87" s="74" t="s">
        <v>1040</v>
      </c>
      <c r="V87" s="74"/>
      <c r="W87" s="76" t="s">
        <v>82</v>
      </c>
      <c r="X87" s="76" t="s">
        <v>82</v>
      </c>
      <c r="Y87" s="76" t="s">
        <v>83</v>
      </c>
      <c r="Z87" s="76" t="s">
        <v>82</v>
      </c>
      <c r="AA87" s="76" t="s">
        <v>82</v>
      </c>
      <c r="AB87" s="76" t="s">
        <v>82</v>
      </c>
      <c r="AC87" s="76"/>
      <c r="AD87" s="74"/>
      <c r="AE87" s="74"/>
      <c r="AF87" s="76"/>
      <c r="AG87" s="74"/>
      <c r="AH87" s="76" t="s">
        <v>83</v>
      </c>
      <c r="AI87" s="74"/>
      <c r="AJ87" s="74" t="s">
        <v>1041</v>
      </c>
      <c r="AK87" s="74"/>
      <c r="AL87" s="305" t="s">
        <v>1042</v>
      </c>
      <c r="AM87" s="76" t="s">
        <v>82</v>
      </c>
      <c r="AN87" s="76" t="s">
        <v>82</v>
      </c>
      <c r="AO87" s="76" t="s">
        <v>82</v>
      </c>
      <c r="AP87" s="76" t="s">
        <v>82</v>
      </c>
      <c r="AQ87" s="76" t="s">
        <v>83</v>
      </c>
      <c r="AR87" s="74" t="s">
        <v>83</v>
      </c>
      <c r="AS87" s="74" t="s">
        <v>83</v>
      </c>
      <c r="AT87" s="74" t="s">
        <v>83</v>
      </c>
      <c r="AU87" s="76" t="s">
        <v>82</v>
      </c>
      <c r="AV87" s="76" t="s">
        <v>82</v>
      </c>
      <c r="AW87" s="76" t="s">
        <v>1045</v>
      </c>
      <c r="AX87" s="76" t="s">
        <v>82</v>
      </c>
      <c r="AY87" s="76" t="s">
        <v>82</v>
      </c>
      <c r="AZ87" s="74"/>
      <c r="BA87" s="76" t="s">
        <v>82</v>
      </c>
      <c r="BB87" s="76" t="s">
        <v>82</v>
      </c>
      <c r="BC87" s="74" t="s">
        <v>85</v>
      </c>
      <c r="BD87" s="74" t="s">
        <v>1043</v>
      </c>
      <c r="BE87" s="74" t="s">
        <v>189</v>
      </c>
      <c r="BF87" s="74" t="s">
        <v>1043</v>
      </c>
      <c r="BG87" s="74"/>
      <c r="BH87" s="329" t="s">
        <v>194</v>
      </c>
      <c r="BI87" s="329" t="s">
        <v>194</v>
      </c>
      <c r="BJ87" s="329" t="s">
        <v>194</v>
      </c>
      <c r="BK87" s="77"/>
      <c r="BL87" s="76" t="s">
        <v>82</v>
      </c>
      <c r="BM87" s="77" t="s">
        <v>1043</v>
      </c>
      <c r="BN87" s="76" t="s">
        <v>82</v>
      </c>
      <c r="BO87" s="76" t="s">
        <v>82</v>
      </c>
      <c r="BP87" s="74"/>
      <c r="BQ87" s="96"/>
    </row>
    <row r="88" spans="1:69" ht="26.4">
      <c r="A88" s="286">
        <v>7</v>
      </c>
      <c r="B88" s="323" t="s">
        <v>1050</v>
      </c>
      <c r="C88" s="74" t="s">
        <v>1037</v>
      </c>
      <c r="D88" s="74" t="s">
        <v>160</v>
      </c>
      <c r="E88" s="464">
        <f>6000*G88</f>
        <v>4459800</v>
      </c>
      <c r="F88" s="82" t="s">
        <v>146</v>
      </c>
      <c r="G88" s="75">
        <v>743.3</v>
      </c>
      <c r="H88" s="75">
        <v>743.3</v>
      </c>
      <c r="I88" s="76">
        <v>1997</v>
      </c>
      <c r="J88" s="76" t="s">
        <v>82</v>
      </c>
      <c r="K88" s="76" t="s">
        <v>185</v>
      </c>
      <c r="L88" s="74" t="s">
        <v>189</v>
      </c>
      <c r="M88" s="74" t="s">
        <v>81</v>
      </c>
      <c r="N88" s="76" t="s">
        <v>82</v>
      </c>
      <c r="O88" s="76" t="s">
        <v>82</v>
      </c>
      <c r="P88" s="74" t="s">
        <v>1038</v>
      </c>
      <c r="Q88" s="74" t="s">
        <v>1039</v>
      </c>
      <c r="R88" s="74" t="s">
        <v>1005</v>
      </c>
      <c r="S88" s="74" t="s">
        <v>192</v>
      </c>
      <c r="T88" s="76" t="s">
        <v>83</v>
      </c>
      <c r="U88" s="74" t="s">
        <v>1040</v>
      </c>
      <c r="V88" s="74"/>
      <c r="W88" s="76" t="s">
        <v>82</v>
      </c>
      <c r="X88" s="76" t="s">
        <v>82</v>
      </c>
      <c r="Y88" s="76" t="s">
        <v>83</v>
      </c>
      <c r="Z88" s="76" t="s">
        <v>82</v>
      </c>
      <c r="AA88" s="76" t="s">
        <v>82</v>
      </c>
      <c r="AB88" s="76" t="s">
        <v>82</v>
      </c>
      <c r="AC88" s="76"/>
      <c r="AD88" s="74"/>
      <c r="AE88" s="74"/>
      <c r="AF88" s="76"/>
      <c r="AG88" s="74"/>
      <c r="AH88" s="76" t="s">
        <v>82</v>
      </c>
      <c r="AI88" s="74"/>
      <c r="AJ88" s="74" t="s">
        <v>1041</v>
      </c>
      <c r="AK88" s="74"/>
      <c r="AL88" s="305" t="s">
        <v>1042</v>
      </c>
      <c r="AM88" s="76" t="s">
        <v>82</v>
      </c>
      <c r="AN88" s="76" t="s">
        <v>82</v>
      </c>
      <c r="AO88" s="76" t="s">
        <v>82</v>
      </c>
      <c r="AP88" s="76" t="s">
        <v>82</v>
      </c>
      <c r="AQ88" s="76" t="s">
        <v>83</v>
      </c>
      <c r="AR88" s="74" t="s">
        <v>83</v>
      </c>
      <c r="AS88" s="74" t="s">
        <v>83</v>
      </c>
      <c r="AT88" s="74" t="s">
        <v>83</v>
      </c>
      <c r="AU88" s="76" t="s">
        <v>82</v>
      </c>
      <c r="AV88" s="76" t="s">
        <v>82</v>
      </c>
      <c r="AW88" s="76" t="s">
        <v>1045</v>
      </c>
      <c r="AX88" s="76" t="s">
        <v>82</v>
      </c>
      <c r="AY88" s="76" t="s">
        <v>82</v>
      </c>
      <c r="AZ88" s="74"/>
      <c r="BA88" s="76" t="s">
        <v>82</v>
      </c>
      <c r="BB88" s="76" t="s">
        <v>82</v>
      </c>
      <c r="BC88" s="74" t="s">
        <v>793</v>
      </c>
      <c r="BD88" s="74" t="s">
        <v>1043</v>
      </c>
      <c r="BE88" s="74" t="s">
        <v>189</v>
      </c>
      <c r="BF88" s="74" t="s">
        <v>1043</v>
      </c>
      <c r="BG88" s="74"/>
      <c r="BH88" s="329" t="s">
        <v>194</v>
      </c>
      <c r="BI88" s="329" t="s">
        <v>194</v>
      </c>
      <c r="BJ88" s="329" t="s">
        <v>194</v>
      </c>
      <c r="BK88" s="77"/>
      <c r="BL88" s="76" t="s">
        <v>82</v>
      </c>
      <c r="BM88" s="77" t="s">
        <v>1043</v>
      </c>
      <c r="BN88" s="76" t="s">
        <v>82</v>
      </c>
      <c r="BO88" s="76" t="s">
        <v>82</v>
      </c>
      <c r="BP88" s="74"/>
      <c r="BQ88" s="96"/>
    </row>
    <row r="89" spans="1:69" ht="26.4">
      <c r="A89" s="286">
        <v>8</v>
      </c>
      <c r="B89" s="323" t="s">
        <v>1051</v>
      </c>
      <c r="C89" s="74" t="s">
        <v>1037</v>
      </c>
      <c r="D89" s="74" t="s">
        <v>160</v>
      </c>
      <c r="E89" s="464">
        <f>6000*G89</f>
        <v>1248600</v>
      </c>
      <c r="F89" s="82" t="s">
        <v>146</v>
      </c>
      <c r="G89" s="75">
        <v>208.1</v>
      </c>
      <c r="H89" s="75">
        <v>208.1</v>
      </c>
      <c r="I89" s="76">
        <v>1993</v>
      </c>
      <c r="J89" s="76" t="s">
        <v>82</v>
      </c>
      <c r="K89" s="76" t="s">
        <v>185</v>
      </c>
      <c r="L89" s="74" t="s">
        <v>81</v>
      </c>
      <c r="M89" s="74" t="s">
        <v>188</v>
      </c>
      <c r="N89" s="76" t="s">
        <v>83</v>
      </c>
      <c r="O89" s="76" t="s">
        <v>83</v>
      </c>
      <c r="P89" s="74" t="s">
        <v>1038</v>
      </c>
      <c r="Q89" s="74" t="s">
        <v>1039</v>
      </c>
      <c r="R89" s="74" t="s">
        <v>1005</v>
      </c>
      <c r="S89" s="74" t="s">
        <v>192</v>
      </c>
      <c r="T89" s="76" t="s">
        <v>83</v>
      </c>
      <c r="U89" s="74" t="s">
        <v>1040</v>
      </c>
      <c r="V89" s="74"/>
      <c r="W89" s="76" t="s">
        <v>83</v>
      </c>
      <c r="X89" s="76" t="s">
        <v>82</v>
      </c>
      <c r="Y89" s="76" t="s">
        <v>83</v>
      </c>
      <c r="Z89" s="76" t="s">
        <v>82</v>
      </c>
      <c r="AA89" s="76" t="s">
        <v>82</v>
      </c>
      <c r="AB89" s="76" t="s">
        <v>82</v>
      </c>
      <c r="AC89" s="76"/>
      <c r="AD89" s="74"/>
      <c r="AE89" s="74"/>
      <c r="AF89" s="76"/>
      <c r="AG89" s="74"/>
      <c r="AH89" s="76" t="s">
        <v>82</v>
      </c>
      <c r="AI89" s="74"/>
      <c r="AJ89" s="74" t="s">
        <v>1041</v>
      </c>
      <c r="AK89" s="74"/>
      <c r="AL89" s="305" t="s">
        <v>1042</v>
      </c>
      <c r="AM89" s="76" t="s">
        <v>82</v>
      </c>
      <c r="AN89" s="76" t="s">
        <v>82</v>
      </c>
      <c r="AO89" s="76" t="s">
        <v>83</v>
      </c>
      <c r="AP89" s="76" t="s">
        <v>83</v>
      </c>
      <c r="AQ89" s="76" t="s">
        <v>83</v>
      </c>
      <c r="AR89" s="74" t="s">
        <v>83</v>
      </c>
      <c r="AS89" s="74" t="s">
        <v>83</v>
      </c>
      <c r="AT89" s="74" t="s">
        <v>83</v>
      </c>
      <c r="AU89" s="76" t="s">
        <v>82</v>
      </c>
      <c r="AV89" s="76" t="s">
        <v>82</v>
      </c>
      <c r="AW89" s="76" t="s">
        <v>83</v>
      </c>
      <c r="AX89" s="76" t="s">
        <v>82</v>
      </c>
      <c r="AY89" s="76" t="s">
        <v>82</v>
      </c>
      <c r="AZ89" s="74"/>
      <c r="BA89" s="76" t="s">
        <v>82</v>
      </c>
      <c r="BB89" s="76" t="s">
        <v>82</v>
      </c>
      <c r="BC89" s="74" t="s">
        <v>189</v>
      </c>
      <c r="BD89" s="74" t="s">
        <v>1043</v>
      </c>
      <c r="BE89" s="74" t="s">
        <v>81</v>
      </c>
      <c r="BF89" s="74" t="s">
        <v>1043</v>
      </c>
      <c r="BG89" s="74"/>
      <c r="BH89" s="329" t="s">
        <v>194</v>
      </c>
      <c r="BI89" s="329" t="s">
        <v>194</v>
      </c>
      <c r="BJ89" s="329" t="s">
        <v>194</v>
      </c>
      <c r="BK89" s="77"/>
      <c r="BL89" s="76" t="s">
        <v>82</v>
      </c>
      <c r="BM89" s="77" t="s">
        <v>1043</v>
      </c>
      <c r="BN89" s="76" t="s">
        <v>82</v>
      </c>
      <c r="BO89" s="76" t="s">
        <v>82</v>
      </c>
      <c r="BP89" s="74"/>
      <c r="BQ89" s="96"/>
    </row>
    <row r="90" spans="1:69" ht="51" customHeight="1">
      <c r="A90" s="331"/>
      <c r="B90" s="454" t="s">
        <v>1057</v>
      </c>
      <c r="C90" s="99" t="s">
        <v>1037</v>
      </c>
      <c r="D90" s="338"/>
      <c r="E90" s="455">
        <v>161134.54</v>
      </c>
      <c r="F90" s="82" t="s">
        <v>122</v>
      </c>
      <c r="G90" s="95"/>
      <c r="H90" s="78"/>
      <c r="I90" s="330">
        <v>2018</v>
      </c>
      <c r="J90" s="332"/>
      <c r="K90" s="332"/>
      <c r="L90" s="333"/>
      <c r="M90" s="333"/>
      <c r="N90" s="332"/>
      <c r="O90" s="332"/>
      <c r="P90" s="333"/>
      <c r="Q90" s="333"/>
      <c r="R90" s="333"/>
      <c r="S90" s="333"/>
      <c r="T90" s="332"/>
      <c r="U90" s="333"/>
      <c r="V90" s="333"/>
      <c r="W90" s="332"/>
      <c r="X90" s="332"/>
      <c r="Y90" s="332"/>
      <c r="Z90" s="332"/>
      <c r="AA90" s="332"/>
      <c r="AB90" s="332"/>
      <c r="AC90" s="332"/>
      <c r="AD90" s="333"/>
      <c r="AE90" s="333"/>
      <c r="AF90" s="332"/>
      <c r="AG90" s="333"/>
      <c r="AH90" s="332"/>
      <c r="AI90" s="333"/>
      <c r="AJ90" s="333"/>
      <c r="AK90" s="333"/>
      <c r="AL90" s="334"/>
      <c r="AM90" s="332"/>
      <c r="AN90" s="332"/>
      <c r="AO90" s="332"/>
      <c r="AP90" s="332"/>
      <c r="AQ90" s="332"/>
      <c r="AR90" s="333"/>
      <c r="AS90" s="333"/>
      <c r="AT90" s="333"/>
      <c r="AU90" s="332"/>
      <c r="AV90" s="332"/>
      <c r="AW90" s="332"/>
      <c r="AX90" s="332"/>
      <c r="AY90" s="332"/>
      <c r="AZ90" s="333"/>
      <c r="BA90" s="332"/>
      <c r="BB90" s="332"/>
      <c r="BC90" s="333"/>
      <c r="BD90" s="333"/>
      <c r="BE90" s="333"/>
      <c r="BF90" s="333"/>
      <c r="BG90" s="333"/>
      <c r="BH90" s="335"/>
      <c r="BI90" s="335"/>
      <c r="BJ90" s="335"/>
      <c r="BK90" s="336"/>
      <c r="BL90" s="332"/>
      <c r="BM90" s="336"/>
      <c r="BN90" s="332"/>
      <c r="BO90" s="332"/>
      <c r="BP90" s="333"/>
      <c r="BQ90" s="337"/>
    </row>
    <row r="91" spans="1:69" ht="25.8" customHeight="1">
      <c r="A91" s="321" t="s">
        <v>124</v>
      </c>
      <c r="B91" s="322" t="s">
        <v>111</v>
      </c>
      <c r="C91" s="298"/>
      <c r="D91" s="298"/>
      <c r="E91" s="357"/>
      <c r="F91" s="298"/>
      <c r="G91" s="402"/>
      <c r="H91" s="402"/>
      <c r="I91" s="402"/>
    </row>
    <row r="92" spans="1:69" ht="19.95" customHeight="1">
      <c r="A92" s="20">
        <v>1</v>
      </c>
      <c r="B92" s="99" t="s">
        <v>1052</v>
      </c>
      <c r="C92" s="99" t="s">
        <v>1037</v>
      </c>
      <c r="D92" s="80"/>
      <c r="E92" s="208">
        <v>11607.55</v>
      </c>
      <c r="F92" s="82" t="s">
        <v>122</v>
      </c>
      <c r="G92" s="80"/>
      <c r="H92" s="80"/>
      <c r="I92" s="21">
        <v>1987</v>
      </c>
    </row>
    <row r="93" spans="1:69" ht="19.95" customHeight="1">
      <c r="A93" s="20">
        <v>2</v>
      </c>
      <c r="B93" s="99" t="s">
        <v>1053</v>
      </c>
      <c r="C93" s="99" t="s">
        <v>1037</v>
      </c>
      <c r="D93" s="80"/>
      <c r="E93" s="208">
        <v>18044.54</v>
      </c>
      <c r="F93" s="82" t="s">
        <v>122</v>
      </c>
      <c r="G93" s="80"/>
      <c r="H93" s="80"/>
      <c r="I93" s="21">
        <v>1987</v>
      </c>
    </row>
    <row r="94" spans="1:69" ht="19.95" customHeight="1">
      <c r="A94" s="20">
        <v>3</v>
      </c>
      <c r="B94" s="99" t="s">
        <v>1054</v>
      </c>
      <c r="C94" s="99" t="s">
        <v>1037</v>
      </c>
      <c r="D94" s="80"/>
      <c r="E94" s="208">
        <v>34902.04</v>
      </c>
      <c r="F94" s="82" t="s">
        <v>122</v>
      </c>
      <c r="G94" s="80"/>
      <c r="H94" s="80"/>
      <c r="I94" s="21">
        <v>1993</v>
      </c>
    </row>
    <row r="95" spans="1:69" ht="19.95" customHeight="1">
      <c r="A95" s="20">
        <v>4</v>
      </c>
      <c r="B95" s="99" t="s">
        <v>1055</v>
      </c>
      <c r="C95" s="99" t="s">
        <v>1037</v>
      </c>
      <c r="D95" s="80"/>
      <c r="E95" s="208">
        <v>32844.79</v>
      </c>
      <c r="F95" s="82" t="s">
        <v>122</v>
      </c>
      <c r="G95" s="80"/>
      <c r="H95" s="80"/>
      <c r="I95" s="21">
        <v>2006</v>
      </c>
    </row>
    <row r="96" spans="1:69" ht="19.95" customHeight="1">
      <c r="A96" s="20">
        <v>5</v>
      </c>
      <c r="B96" s="99" t="s">
        <v>1056</v>
      </c>
      <c r="C96" s="99" t="s">
        <v>1037</v>
      </c>
      <c r="D96" s="80"/>
      <c r="E96" s="208">
        <v>85120.91</v>
      </c>
      <c r="F96" s="82" t="s">
        <v>122</v>
      </c>
      <c r="G96" s="80"/>
      <c r="H96" s="80"/>
      <c r="I96" s="21">
        <v>2009</v>
      </c>
    </row>
    <row r="97" spans="1:70" ht="39.6" customHeight="1">
      <c r="A97" s="309" t="s">
        <v>125</v>
      </c>
      <c r="B97" s="553" t="s">
        <v>76</v>
      </c>
      <c r="C97" s="74"/>
      <c r="D97" s="103"/>
      <c r="E97" s="284">
        <v>1376450.93</v>
      </c>
      <c r="F97" s="82" t="s">
        <v>122</v>
      </c>
    </row>
    <row r="98" spans="1:70" ht="28.2" customHeight="1">
      <c r="A98" s="309"/>
      <c r="B98" s="554" t="s">
        <v>952</v>
      </c>
      <c r="C98" s="99"/>
      <c r="D98" s="74"/>
      <c r="E98" s="285">
        <v>80768.100000000006</v>
      </c>
      <c r="F98" s="82" t="s">
        <v>122</v>
      </c>
    </row>
    <row r="101" spans="1:70" ht="35.4" customHeight="1">
      <c r="A101" s="320">
        <v>6</v>
      </c>
      <c r="B101" s="25" t="s">
        <v>1343</v>
      </c>
    </row>
    <row r="102" spans="1:70" ht="13.8" customHeight="1">
      <c r="A102" s="574" t="s">
        <v>0</v>
      </c>
      <c r="B102" s="574" t="s">
        <v>31</v>
      </c>
      <c r="C102" s="574" t="s">
        <v>14</v>
      </c>
      <c r="D102" s="574" t="s">
        <v>971</v>
      </c>
      <c r="E102" s="570" t="s">
        <v>158</v>
      </c>
      <c r="F102" s="571"/>
      <c r="G102" s="574" t="s">
        <v>32</v>
      </c>
      <c r="H102" s="574" t="s">
        <v>33</v>
      </c>
      <c r="I102" s="574" t="s">
        <v>34</v>
      </c>
      <c r="J102" s="574" t="s">
        <v>145</v>
      </c>
      <c r="K102" s="574" t="s">
        <v>972</v>
      </c>
      <c r="L102" s="576" t="s">
        <v>35</v>
      </c>
      <c r="M102" s="576"/>
      <c r="N102" s="576"/>
      <c r="O102" s="576"/>
      <c r="P102" s="577" t="s">
        <v>36</v>
      </c>
      <c r="Q102" s="578"/>
      <c r="R102" s="578"/>
      <c r="S102" s="579"/>
      <c r="T102" s="574" t="s">
        <v>37</v>
      </c>
      <c r="U102" s="574" t="s">
        <v>38</v>
      </c>
      <c r="V102" s="574" t="s">
        <v>112</v>
      </c>
      <c r="W102" s="574" t="s">
        <v>39</v>
      </c>
      <c r="X102" s="574" t="s">
        <v>40</v>
      </c>
      <c r="Y102" s="574" t="s">
        <v>41</v>
      </c>
      <c r="Z102" s="574" t="s">
        <v>42</v>
      </c>
      <c r="AA102" s="574" t="s">
        <v>86</v>
      </c>
      <c r="AB102" s="577" t="s">
        <v>113</v>
      </c>
      <c r="AC102" s="578"/>
      <c r="AD102" s="578"/>
      <c r="AE102" s="578"/>
      <c r="AF102" s="578"/>
      <c r="AG102" s="579"/>
      <c r="AH102" s="577" t="s">
        <v>114</v>
      </c>
      <c r="AI102" s="578"/>
      <c r="AJ102" s="578"/>
      <c r="AK102" s="578"/>
      <c r="AL102" s="579"/>
      <c r="AM102" s="577" t="s">
        <v>3</v>
      </c>
      <c r="AN102" s="578"/>
      <c r="AO102" s="578"/>
      <c r="AP102" s="578"/>
      <c r="AQ102" s="578"/>
      <c r="AR102" s="578"/>
      <c r="AS102" s="578"/>
      <c r="AT102" s="578"/>
      <c r="AU102" s="578"/>
      <c r="AV102" s="578"/>
      <c r="AW102" s="578"/>
      <c r="AX102" s="578"/>
      <c r="AY102" s="578"/>
      <c r="AZ102" s="579"/>
      <c r="BA102" s="577" t="s">
        <v>43</v>
      </c>
      <c r="BB102" s="578"/>
      <c r="BC102" s="578"/>
      <c r="BD102" s="578"/>
      <c r="BE102" s="578"/>
      <c r="BF102" s="578"/>
      <c r="BG102" s="578"/>
      <c r="BH102" s="578"/>
      <c r="BI102" s="578"/>
      <c r="BJ102" s="578"/>
      <c r="BK102" s="578"/>
      <c r="BL102" s="578"/>
      <c r="BM102" s="578"/>
      <c r="BN102" s="578"/>
      <c r="BO102" s="578"/>
      <c r="BP102" s="579"/>
      <c r="BQ102" s="574" t="s">
        <v>953</v>
      </c>
      <c r="BR102" s="15"/>
    </row>
    <row r="103" spans="1:70" ht="114" customHeight="1">
      <c r="A103" s="575"/>
      <c r="B103" s="575"/>
      <c r="C103" s="575"/>
      <c r="D103" s="575"/>
      <c r="E103" s="572"/>
      <c r="F103" s="573"/>
      <c r="G103" s="575"/>
      <c r="H103" s="575"/>
      <c r="I103" s="575"/>
      <c r="J103" s="575"/>
      <c r="K103" s="575"/>
      <c r="L103" s="306" t="s">
        <v>44</v>
      </c>
      <c r="M103" s="306" t="s">
        <v>45</v>
      </c>
      <c r="N103" s="306" t="s">
        <v>46</v>
      </c>
      <c r="O103" s="306" t="s">
        <v>47</v>
      </c>
      <c r="P103" s="306" t="s">
        <v>48</v>
      </c>
      <c r="Q103" s="306" t="s">
        <v>49</v>
      </c>
      <c r="R103" s="306" t="s">
        <v>50</v>
      </c>
      <c r="S103" s="306" t="s">
        <v>51</v>
      </c>
      <c r="T103" s="575"/>
      <c r="U103" s="575"/>
      <c r="V103" s="575"/>
      <c r="W103" s="575"/>
      <c r="X103" s="575"/>
      <c r="Y103" s="575"/>
      <c r="Z103" s="575"/>
      <c r="AA103" s="575"/>
      <c r="AB103" s="307" t="s">
        <v>15</v>
      </c>
      <c r="AC103" s="307" t="s">
        <v>87</v>
      </c>
      <c r="AD103" s="307" t="s">
        <v>88</v>
      </c>
      <c r="AE103" s="307" t="s">
        <v>52</v>
      </c>
      <c r="AF103" s="307" t="s">
        <v>53</v>
      </c>
      <c r="AG103" s="307" t="s">
        <v>54</v>
      </c>
      <c r="AH103" s="307" t="s">
        <v>55</v>
      </c>
      <c r="AI103" s="307" t="s">
        <v>89</v>
      </c>
      <c r="AJ103" s="307" t="s">
        <v>16</v>
      </c>
      <c r="AK103" s="307" t="s">
        <v>973</v>
      </c>
      <c r="AL103" s="307" t="s">
        <v>84</v>
      </c>
      <c r="AM103" s="306" t="s">
        <v>56</v>
      </c>
      <c r="AN103" s="306" t="s">
        <v>57</v>
      </c>
      <c r="AO103" s="306" t="s">
        <v>58</v>
      </c>
      <c r="AP103" s="306" t="s">
        <v>59</v>
      </c>
      <c r="AQ103" s="306" t="s">
        <v>60</v>
      </c>
      <c r="AR103" s="306" t="s">
        <v>974</v>
      </c>
      <c r="AS103" s="306" t="s">
        <v>975</v>
      </c>
      <c r="AT103" s="306" t="s">
        <v>976</v>
      </c>
      <c r="AU103" s="306" t="s">
        <v>7</v>
      </c>
      <c r="AV103" s="306" t="s">
        <v>8</v>
      </c>
      <c r="AW103" s="306" t="s">
        <v>9</v>
      </c>
      <c r="AX103" s="306" t="s">
        <v>61</v>
      </c>
      <c r="AY103" s="306" t="s">
        <v>10</v>
      </c>
      <c r="AZ103" s="306" t="s">
        <v>11</v>
      </c>
      <c r="BA103" s="306" t="s">
        <v>12</v>
      </c>
      <c r="BB103" s="306" t="s">
        <v>6</v>
      </c>
      <c r="BC103" s="306" t="s">
        <v>977</v>
      </c>
      <c r="BD103" s="306" t="s">
        <v>978</v>
      </c>
      <c r="BE103" s="306" t="s">
        <v>979</v>
      </c>
      <c r="BF103" s="306" t="s">
        <v>980</v>
      </c>
      <c r="BG103" s="306" t="s">
        <v>981</v>
      </c>
      <c r="BH103" s="306" t="s">
        <v>62</v>
      </c>
      <c r="BI103" s="306" t="s">
        <v>63</v>
      </c>
      <c r="BJ103" s="306" t="s">
        <v>64</v>
      </c>
      <c r="BK103" s="306" t="s">
        <v>982</v>
      </c>
      <c r="BL103" s="306" t="s">
        <v>65</v>
      </c>
      <c r="BM103" s="306" t="s">
        <v>983</v>
      </c>
      <c r="BN103" s="306" t="s">
        <v>66</v>
      </c>
      <c r="BO103" s="306" t="s">
        <v>67</v>
      </c>
      <c r="BP103" s="306" t="s">
        <v>11</v>
      </c>
      <c r="BQ103" s="575"/>
      <c r="BR103" s="15"/>
    </row>
    <row r="104" spans="1:70" ht="22.2" customHeight="1">
      <c r="A104" s="89" t="s">
        <v>123</v>
      </c>
      <c r="B104" s="90" t="s">
        <v>110</v>
      </c>
      <c r="C104" s="294"/>
      <c r="D104" s="294"/>
      <c r="E104" s="298"/>
      <c r="F104" s="298"/>
      <c r="G104" s="401"/>
      <c r="H104" s="89"/>
      <c r="I104" s="89"/>
      <c r="J104" s="89"/>
      <c r="K104" s="89"/>
      <c r="L104" s="292"/>
      <c r="M104" s="292"/>
      <c r="N104" s="292"/>
      <c r="O104" s="292"/>
      <c r="P104" s="292"/>
      <c r="Q104" s="292"/>
      <c r="R104" s="292"/>
      <c r="S104" s="292"/>
      <c r="T104" s="89"/>
      <c r="U104" s="89"/>
      <c r="V104" s="89"/>
      <c r="W104" s="89"/>
      <c r="X104" s="89"/>
      <c r="Y104" s="89"/>
      <c r="Z104" s="89"/>
      <c r="AA104" s="89"/>
      <c r="AB104" s="89"/>
      <c r="AC104" s="89"/>
      <c r="AD104" s="89"/>
      <c r="AE104" s="89"/>
      <c r="AF104" s="89"/>
      <c r="AG104" s="89"/>
      <c r="AH104" s="89"/>
      <c r="AI104" s="89"/>
      <c r="AJ104" s="89"/>
      <c r="AK104" s="89"/>
      <c r="AL104" s="89"/>
      <c r="AM104" s="325"/>
      <c r="AN104" s="325"/>
      <c r="AO104" s="325"/>
      <c r="AP104" s="325"/>
      <c r="AQ104" s="325"/>
      <c r="AR104" s="325"/>
      <c r="AS104" s="325"/>
      <c r="AT104" s="325"/>
      <c r="AU104" s="325"/>
      <c r="AV104" s="325"/>
      <c r="AW104" s="325"/>
      <c r="AX104" s="325"/>
      <c r="AY104" s="325"/>
      <c r="AZ104" s="325"/>
      <c r="BA104" s="325"/>
      <c r="BB104" s="325"/>
      <c r="BC104" s="325"/>
      <c r="BD104" s="325"/>
      <c r="BE104" s="325"/>
      <c r="BF104" s="325"/>
      <c r="BG104" s="325"/>
      <c r="BH104" s="325"/>
      <c r="BI104" s="325"/>
      <c r="BJ104" s="325"/>
      <c r="BK104" s="325"/>
      <c r="BL104" s="325"/>
      <c r="BM104" s="325"/>
      <c r="BN104" s="325"/>
      <c r="BO104" s="325"/>
      <c r="BP104" s="325"/>
      <c r="BQ104" s="89"/>
      <c r="BR104" s="15"/>
    </row>
    <row r="105" spans="1:70" ht="34.799999999999997" customHeight="1">
      <c r="A105" s="73">
        <v>1</v>
      </c>
      <c r="B105" s="341" t="s">
        <v>1061</v>
      </c>
      <c r="C105" s="74" t="s">
        <v>1098</v>
      </c>
      <c r="D105" s="74" t="s">
        <v>1062</v>
      </c>
      <c r="E105" s="464">
        <f>6000*G105</f>
        <v>5314800</v>
      </c>
      <c r="F105" s="547" t="s">
        <v>146</v>
      </c>
      <c r="G105" s="466">
        <v>885.8</v>
      </c>
      <c r="H105" s="75">
        <v>464.9</v>
      </c>
      <c r="I105" s="76">
        <v>1959</v>
      </c>
      <c r="J105" s="76" t="s">
        <v>82</v>
      </c>
      <c r="K105" s="76" t="s">
        <v>185</v>
      </c>
      <c r="L105" s="74" t="s">
        <v>186</v>
      </c>
      <c r="M105" s="74" t="s">
        <v>81</v>
      </c>
      <c r="N105" s="76" t="s">
        <v>82</v>
      </c>
      <c r="O105" s="76" t="s">
        <v>82</v>
      </c>
      <c r="P105" s="74" t="s">
        <v>1063</v>
      </c>
      <c r="Q105" s="74" t="s">
        <v>1064</v>
      </c>
      <c r="R105" s="74" t="s">
        <v>1065</v>
      </c>
      <c r="S105" s="74" t="s">
        <v>968</v>
      </c>
      <c r="T105" s="76" t="s">
        <v>83</v>
      </c>
      <c r="U105" s="74" t="s">
        <v>1066</v>
      </c>
      <c r="V105" s="74" t="s">
        <v>83</v>
      </c>
      <c r="W105" s="76" t="s">
        <v>82</v>
      </c>
      <c r="X105" s="76" t="s">
        <v>82</v>
      </c>
      <c r="Y105" s="76" t="s">
        <v>83</v>
      </c>
      <c r="Z105" s="76" t="s">
        <v>82</v>
      </c>
      <c r="AA105" s="76" t="s">
        <v>82</v>
      </c>
      <c r="AB105" s="76" t="s">
        <v>82</v>
      </c>
      <c r="AC105" s="76"/>
      <c r="AD105" s="74"/>
      <c r="AE105" s="74"/>
      <c r="AF105" s="76" t="s">
        <v>83</v>
      </c>
      <c r="AG105" s="74"/>
      <c r="AH105" s="76" t="s">
        <v>83</v>
      </c>
      <c r="AI105" s="74"/>
      <c r="AJ105" s="74"/>
      <c r="AK105" s="74"/>
      <c r="AL105" s="305"/>
      <c r="AM105" s="76" t="s">
        <v>83</v>
      </c>
      <c r="AN105" s="76"/>
      <c r="AO105" s="76"/>
      <c r="AP105" s="76"/>
      <c r="AQ105" s="76"/>
      <c r="AR105" s="74"/>
      <c r="AS105" s="74"/>
      <c r="AT105" s="74"/>
      <c r="AU105" s="76"/>
      <c r="AV105" s="76"/>
      <c r="AW105" s="76"/>
      <c r="AX105" s="76"/>
      <c r="AY105" s="76"/>
      <c r="AZ105" s="74"/>
      <c r="BA105" s="76" t="s">
        <v>82</v>
      </c>
      <c r="BB105" s="76" t="s">
        <v>82</v>
      </c>
      <c r="BC105" s="74" t="s">
        <v>1067</v>
      </c>
      <c r="BD105" s="74" t="s">
        <v>188</v>
      </c>
      <c r="BE105" s="74" t="s">
        <v>1013</v>
      </c>
      <c r="BF105" s="74" t="s">
        <v>186</v>
      </c>
      <c r="BG105" s="74" t="s">
        <v>188</v>
      </c>
      <c r="BH105" s="76" t="s">
        <v>194</v>
      </c>
      <c r="BI105" s="76" t="s">
        <v>83</v>
      </c>
      <c r="BJ105" s="76" t="s">
        <v>194</v>
      </c>
      <c r="BK105" s="77" t="s">
        <v>83</v>
      </c>
      <c r="BL105" s="76" t="s">
        <v>82</v>
      </c>
      <c r="BM105" s="77" t="s">
        <v>1068</v>
      </c>
      <c r="BN105" s="76" t="s">
        <v>82</v>
      </c>
      <c r="BO105" s="76" t="s">
        <v>82</v>
      </c>
      <c r="BP105" s="74"/>
      <c r="BQ105" s="461"/>
      <c r="BR105" s="15"/>
    </row>
    <row r="106" spans="1:70" ht="71.400000000000006" customHeight="1">
      <c r="A106" s="73">
        <v>2</v>
      </c>
      <c r="B106" s="341" t="s">
        <v>1069</v>
      </c>
      <c r="C106" s="74" t="s">
        <v>1098</v>
      </c>
      <c r="D106" s="74" t="s">
        <v>1062</v>
      </c>
      <c r="E106" s="464">
        <f>6000*G106</f>
        <v>43756800</v>
      </c>
      <c r="F106" s="76" t="s">
        <v>146</v>
      </c>
      <c r="G106" s="75">
        <v>7292.8</v>
      </c>
      <c r="H106" s="75">
        <v>2378.25</v>
      </c>
      <c r="I106" s="76" t="s">
        <v>1070</v>
      </c>
      <c r="J106" s="76" t="s">
        <v>82</v>
      </c>
      <c r="K106" s="76" t="s">
        <v>185</v>
      </c>
      <c r="L106" s="74" t="s">
        <v>85</v>
      </c>
      <c r="M106" s="74" t="s">
        <v>81</v>
      </c>
      <c r="N106" s="76" t="s">
        <v>82</v>
      </c>
      <c r="O106" s="76" t="s">
        <v>82</v>
      </c>
      <c r="P106" s="74" t="s">
        <v>1063</v>
      </c>
      <c r="Q106" s="74" t="s">
        <v>1064</v>
      </c>
      <c r="R106" s="74" t="s">
        <v>1064</v>
      </c>
      <c r="S106" s="74" t="s">
        <v>968</v>
      </c>
      <c r="T106" s="76" t="s">
        <v>83</v>
      </c>
      <c r="U106" s="74" t="s">
        <v>1066</v>
      </c>
      <c r="V106" s="345" t="s">
        <v>1071</v>
      </c>
      <c r="W106" s="76" t="s">
        <v>82</v>
      </c>
      <c r="X106" s="76" t="s">
        <v>82</v>
      </c>
      <c r="Y106" s="76" t="s">
        <v>83</v>
      </c>
      <c r="Z106" s="76" t="s">
        <v>82</v>
      </c>
      <c r="AA106" s="76" t="s">
        <v>82</v>
      </c>
      <c r="AB106" s="76" t="s">
        <v>82</v>
      </c>
      <c r="AC106" s="76"/>
      <c r="AD106" s="74"/>
      <c r="AE106" s="74"/>
      <c r="AF106" s="76" t="s">
        <v>83</v>
      </c>
      <c r="AG106" s="74"/>
      <c r="AH106" s="76" t="s">
        <v>83</v>
      </c>
      <c r="AI106" s="74"/>
      <c r="AJ106" s="74"/>
      <c r="AK106" s="74"/>
      <c r="AL106" s="305"/>
      <c r="AM106" s="76" t="s">
        <v>83</v>
      </c>
      <c r="AN106" s="76"/>
      <c r="AO106" s="76"/>
      <c r="AP106" s="76"/>
      <c r="AQ106" s="76"/>
      <c r="AR106" s="74"/>
      <c r="AS106" s="74"/>
      <c r="AT106" s="74"/>
      <c r="AU106" s="76"/>
      <c r="AV106" s="76"/>
      <c r="AW106" s="76"/>
      <c r="AX106" s="76"/>
      <c r="AY106" s="76"/>
      <c r="AZ106" s="74"/>
      <c r="BA106" s="76" t="s">
        <v>82</v>
      </c>
      <c r="BB106" s="76" t="s">
        <v>82</v>
      </c>
      <c r="BC106" s="74" t="s">
        <v>1072</v>
      </c>
      <c r="BD106" s="74" t="s">
        <v>188</v>
      </c>
      <c r="BE106" s="74" t="s">
        <v>1073</v>
      </c>
      <c r="BF106" s="74" t="s">
        <v>186</v>
      </c>
      <c r="BG106" s="74" t="s">
        <v>81</v>
      </c>
      <c r="BH106" s="76" t="s">
        <v>194</v>
      </c>
      <c r="BI106" s="76" t="s">
        <v>83</v>
      </c>
      <c r="BJ106" s="76" t="s">
        <v>194</v>
      </c>
      <c r="BK106" s="77" t="s">
        <v>83</v>
      </c>
      <c r="BL106" s="76" t="s">
        <v>82</v>
      </c>
      <c r="BM106" s="77" t="s">
        <v>1068</v>
      </c>
      <c r="BN106" s="76" t="s">
        <v>82</v>
      </c>
      <c r="BO106" s="76" t="s">
        <v>82</v>
      </c>
      <c r="BP106" s="74"/>
      <c r="BQ106" s="461"/>
      <c r="BR106" s="15"/>
    </row>
    <row r="107" spans="1:70" ht="40.200000000000003" customHeight="1">
      <c r="A107" s="73">
        <v>4</v>
      </c>
      <c r="B107" s="323" t="s">
        <v>1074</v>
      </c>
      <c r="C107" s="74" t="s">
        <v>1098</v>
      </c>
      <c r="D107" s="74" t="s">
        <v>1062</v>
      </c>
      <c r="E107" s="464">
        <f>6000*G107</f>
        <v>560400</v>
      </c>
      <c r="F107" s="76" t="s">
        <v>146</v>
      </c>
      <c r="G107" s="75">
        <v>93.4</v>
      </c>
      <c r="H107" s="75">
        <v>105.9</v>
      </c>
      <c r="I107" s="76">
        <v>1995</v>
      </c>
      <c r="J107" s="76" t="s">
        <v>82</v>
      </c>
      <c r="K107" s="76" t="s">
        <v>185</v>
      </c>
      <c r="L107" s="74" t="s">
        <v>81</v>
      </c>
      <c r="M107" s="74" t="s">
        <v>188</v>
      </c>
      <c r="N107" s="76" t="s">
        <v>83</v>
      </c>
      <c r="O107" s="76" t="s">
        <v>83</v>
      </c>
      <c r="P107" s="74" t="s">
        <v>1063</v>
      </c>
      <c r="Q107" s="74"/>
      <c r="R107" s="74" t="s">
        <v>1065</v>
      </c>
      <c r="S107" s="74" t="s">
        <v>968</v>
      </c>
      <c r="T107" s="76" t="s">
        <v>83</v>
      </c>
      <c r="U107" s="74" t="s">
        <v>811</v>
      </c>
      <c r="V107" s="74" t="s">
        <v>83</v>
      </c>
      <c r="W107" s="76" t="s">
        <v>83</v>
      </c>
      <c r="X107" s="76" t="s">
        <v>82</v>
      </c>
      <c r="Y107" s="76" t="s">
        <v>83</v>
      </c>
      <c r="Z107" s="76" t="s">
        <v>82</v>
      </c>
      <c r="AA107" s="76" t="s">
        <v>82</v>
      </c>
      <c r="AB107" s="76" t="s">
        <v>82</v>
      </c>
      <c r="AC107" s="76"/>
      <c r="AD107" s="74" t="s">
        <v>1075</v>
      </c>
      <c r="AE107" s="74"/>
      <c r="AF107" s="76" t="s">
        <v>83</v>
      </c>
      <c r="AG107" s="74"/>
      <c r="AH107" s="76" t="s">
        <v>83</v>
      </c>
      <c r="AI107" s="74"/>
      <c r="AJ107" s="74"/>
      <c r="AK107" s="74"/>
      <c r="AL107" s="305"/>
      <c r="AM107" s="76" t="s">
        <v>83</v>
      </c>
      <c r="AN107" s="76"/>
      <c r="AO107" s="76"/>
      <c r="AP107" s="76"/>
      <c r="AQ107" s="76"/>
      <c r="AR107" s="74"/>
      <c r="AS107" s="74"/>
      <c r="AT107" s="74"/>
      <c r="AU107" s="76"/>
      <c r="AV107" s="76"/>
      <c r="AW107" s="76"/>
      <c r="AX107" s="76"/>
      <c r="AY107" s="76"/>
      <c r="AZ107" s="74"/>
      <c r="BA107" s="76" t="s">
        <v>82</v>
      </c>
      <c r="BB107" s="76" t="s">
        <v>82</v>
      </c>
      <c r="BC107" s="74" t="s">
        <v>81</v>
      </c>
      <c r="BD107" s="74" t="s">
        <v>188</v>
      </c>
      <c r="BE107" s="74" t="s">
        <v>188</v>
      </c>
      <c r="BF107" s="74" t="s">
        <v>186</v>
      </c>
      <c r="BG107" s="74" t="s">
        <v>188</v>
      </c>
      <c r="BH107" s="76" t="s">
        <v>83</v>
      </c>
      <c r="BI107" s="76" t="s">
        <v>83</v>
      </c>
      <c r="BJ107" s="76" t="s">
        <v>83</v>
      </c>
      <c r="BK107" s="77" t="s">
        <v>83</v>
      </c>
      <c r="BL107" s="76" t="s">
        <v>82</v>
      </c>
      <c r="BM107" s="77" t="s">
        <v>83</v>
      </c>
      <c r="BN107" s="76" t="s">
        <v>82</v>
      </c>
      <c r="BO107" s="76" t="s">
        <v>83</v>
      </c>
      <c r="BP107" s="74"/>
      <c r="BQ107" s="461"/>
      <c r="BR107" s="15"/>
    </row>
    <row r="108" spans="1:70" ht="36" customHeight="1">
      <c r="A108" s="73">
        <v>5</v>
      </c>
      <c r="B108" s="323" t="s">
        <v>1076</v>
      </c>
      <c r="C108" s="74" t="s">
        <v>1098</v>
      </c>
      <c r="D108" s="74" t="s">
        <v>1062</v>
      </c>
      <c r="E108" s="464">
        <f>6000*G108</f>
        <v>1582200</v>
      </c>
      <c r="F108" s="76" t="s">
        <v>146</v>
      </c>
      <c r="G108" s="75">
        <v>263.7</v>
      </c>
      <c r="H108" s="75">
        <v>314</v>
      </c>
      <c r="I108" s="76">
        <v>1993</v>
      </c>
      <c r="J108" s="76" t="s">
        <v>82</v>
      </c>
      <c r="K108" s="76" t="s">
        <v>185</v>
      </c>
      <c r="L108" s="74" t="s">
        <v>81</v>
      </c>
      <c r="M108" s="74" t="s">
        <v>188</v>
      </c>
      <c r="N108" s="76" t="s">
        <v>82</v>
      </c>
      <c r="O108" s="76" t="s">
        <v>83</v>
      </c>
      <c r="P108" s="74" t="s">
        <v>1063</v>
      </c>
      <c r="Q108" s="74" t="s">
        <v>1064</v>
      </c>
      <c r="R108" s="74" t="s">
        <v>1065</v>
      </c>
      <c r="S108" s="74" t="s">
        <v>968</v>
      </c>
      <c r="T108" s="76" t="s">
        <v>83</v>
      </c>
      <c r="U108" s="74" t="s">
        <v>811</v>
      </c>
      <c r="V108" s="74" t="s">
        <v>83</v>
      </c>
      <c r="W108" s="76" t="s">
        <v>83</v>
      </c>
      <c r="X108" s="76" t="s">
        <v>82</v>
      </c>
      <c r="Y108" s="76" t="s">
        <v>83</v>
      </c>
      <c r="Z108" s="76" t="s">
        <v>82</v>
      </c>
      <c r="AA108" s="76" t="s">
        <v>82</v>
      </c>
      <c r="AB108" s="76" t="s">
        <v>82</v>
      </c>
      <c r="AC108" s="76"/>
      <c r="AD108" s="74" t="s">
        <v>1075</v>
      </c>
      <c r="AE108" s="74"/>
      <c r="AF108" s="76" t="s">
        <v>83</v>
      </c>
      <c r="AG108" s="74"/>
      <c r="AH108" s="76" t="s">
        <v>83</v>
      </c>
      <c r="AI108" s="74"/>
      <c r="AJ108" s="74"/>
      <c r="AK108" s="74"/>
      <c r="AL108" s="305"/>
      <c r="AM108" s="76" t="s">
        <v>83</v>
      </c>
      <c r="AN108" s="76"/>
      <c r="AO108" s="76"/>
      <c r="AP108" s="76"/>
      <c r="AQ108" s="76"/>
      <c r="AR108" s="74"/>
      <c r="AS108" s="74"/>
      <c r="AT108" s="74"/>
      <c r="AU108" s="76"/>
      <c r="AV108" s="76"/>
      <c r="AW108" s="76"/>
      <c r="AX108" s="76"/>
      <c r="AY108" s="76"/>
      <c r="AZ108" s="74"/>
      <c r="BA108" s="76" t="s">
        <v>82</v>
      </c>
      <c r="BB108" s="76" t="s">
        <v>82</v>
      </c>
      <c r="BC108" s="74" t="s">
        <v>81</v>
      </c>
      <c r="BD108" s="74" t="s">
        <v>188</v>
      </c>
      <c r="BE108" s="74" t="s">
        <v>188</v>
      </c>
      <c r="BF108" s="74" t="s">
        <v>186</v>
      </c>
      <c r="BG108" s="74" t="s">
        <v>188</v>
      </c>
      <c r="BH108" s="76" t="s">
        <v>83</v>
      </c>
      <c r="BI108" s="76" t="s">
        <v>83</v>
      </c>
      <c r="BJ108" s="76" t="s">
        <v>83</v>
      </c>
      <c r="BK108" s="77" t="s">
        <v>83</v>
      </c>
      <c r="BL108" s="76" t="s">
        <v>82</v>
      </c>
      <c r="BM108" s="77" t="s">
        <v>83</v>
      </c>
      <c r="BN108" s="76" t="s">
        <v>82</v>
      </c>
      <c r="BO108" s="76" t="s">
        <v>83</v>
      </c>
      <c r="BP108" s="74"/>
      <c r="BQ108" s="461"/>
      <c r="BR108" s="15"/>
    </row>
    <row r="109" spans="1:70" ht="36.6" customHeight="1">
      <c r="A109" s="73">
        <v>6</v>
      </c>
      <c r="B109" s="323" t="s">
        <v>1077</v>
      </c>
      <c r="C109" s="74" t="s">
        <v>1098</v>
      </c>
      <c r="D109" s="74" t="s">
        <v>1062</v>
      </c>
      <c r="E109" s="464">
        <f>2000*G109</f>
        <v>322800</v>
      </c>
      <c r="F109" s="76" t="s">
        <v>146</v>
      </c>
      <c r="G109" s="75">
        <v>161.4</v>
      </c>
      <c r="H109" s="75">
        <v>185.1</v>
      </c>
      <c r="I109" s="76">
        <v>1993</v>
      </c>
      <c r="J109" s="76" t="s">
        <v>82</v>
      </c>
      <c r="K109" s="76" t="s">
        <v>185</v>
      </c>
      <c r="L109" s="74" t="s">
        <v>81</v>
      </c>
      <c r="M109" s="74" t="s">
        <v>188</v>
      </c>
      <c r="N109" s="76" t="s">
        <v>83</v>
      </c>
      <c r="O109" s="76" t="s">
        <v>83</v>
      </c>
      <c r="P109" s="74" t="s">
        <v>1078</v>
      </c>
      <c r="Q109" s="74" t="s">
        <v>1064</v>
      </c>
      <c r="R109" s="74" t="s">
        <v>1065</v>
      </c>
      <c r="S109" s="74" t="s">
        <v>968</v>
      </c>
      <c r="T109" s="76" t="s">
        <v>83</v>
      </c>
      <c r="U109" s="74" t="s">
        <v>811</v>
      </c>
      <c r="V109" s="74" t="s">
        <v>83</v>
      </c>
      <c r="W109" s="76" t="s">
        <v>83</v>
      </c>
      <c r="X109" s="76" t="s">
        <v>83</v>
      </c>
      <c r="Y109" s="76" t="s">
        <v>83</v>
      </c>
      <c r="Z109" s="76" t="s">
        <v>82</v>
      </c>
      <c r="AA109" s="76" t="s">
        <v>82</v>
      </c>
      <c r="AB109" s="76" t="s">
        <v>82</v>
      </c>
      <c r="AC109" s="76"/>
      <c r="AD109" s="74"/>
      <c r="AE109" s="74"/>
      <c r="AF109" s="76" t="s">
        <v>83</v>
      </c>
      <c r="AG109" s="74"/>
      <c r="AH109" s="76" t="s">
        <v>83</v>
      </c>
      <c r="AI109" s="74"/>
      <c r="AJ109" s="74"/>
      <c r="AK109" s="74"/>
      <c r="AL109" s="305"/>
      <c r="AM109" s="76" t="s">
        <v>83</v>
      </c>
      <c r="AN109" s="76"/>
      <c r="AO109" s="76"/>
      <c r="AP109" s="76"/>
      <c r="AQ109" s="76"/>
      <c r="AR109" s="74"/>
      <c r="AS109" s="74"/>
      <c r="AT109" s="74"/>
      <c r="AU109" s="76"/>
      <c r="AV109" s="76"/>
      <c r="AW109" s="76"/>
      <c r="AX109" s="76"/>
      <c r="AY109" s="76"/>
      <c r="AZ109" s="74"/>
      <c r="BA109" s="76" t="s">
        <v>83</v>
      </c>
      <c r="BB109" s="76"/>
      <c r="BC109" s="74" t="s">
        <v>81</v>
      </c>
      <c r="BD109" s="74" t="s">
        <v>188</v>
      </c>
      <c r="BE109" s="74" t="s">
        <v>188</v>
      </c>
      <c r="BF109" s="74" t="s">
        <v>186</v>
      </c>
      <c r="BG109" s="74" t="s">
        <v>188</v>
      </c>
      <c r="BH109" s="76" t="s">
        <v>83</v>
      </c>
      <c r="BI109" s="76" t="s">
        <v>83</v>
      </c>
      <c r="BJ109" s="76" t="s">
        <v>83</v>
      </c>
      <c r="BK109" s="77" t="s">
        <v>83</v>
      </c>
      <c r="BL109" s="76" t="s">
        <v>82</v>
      </c>
      <c r="BM109" s="77" t="s">
        <v>83</v>
      </c>
      <c r="BN109" s="76" t="s">
        <v>82</v>
      </c>
      <c r="BO109" s="76" t="s">
        <v>83</v>
      </c>
      <c r="BP109" s="74"/>
      <c r="BQ109" s="461"/>
      <c r="BR109" s="15"/>
    </row>
    <row r="110" spans="1:70" ht="35.4" customHeight="1">
      <c r="A110" s="73">
        <v>7</v>
      </c>
      <c r="B110" s="342" t="s">
        <v>1079</v>
      </c>
      <c r="C110" s="74" t="s">
        <v>1098</v>
      </c>
      <c r="D110" s="83" t="s">
        <v>1062</v>
      </c>
      <c r="E110" s="464">
        <f>2000*G110</f>
        <v>95540</v>
      </c>
      <c r="F110" s="76" t="s">
        <v>146</v>
      </c>
      <c r="G110" s="75">
        <v>47.77</v>
      </c>
      <c r="H110" s="75" t="s">
        <v>184</v>
      </c>
      <c r="I110" s="76">
        <v>1994</v>
      </c>
      <c r="J110" s="76" t="s">
        <v>82</v>
      </c>
      <c r="K110" s="76" t="s">
        <v>185</v>
      </c>
      <c r="L110" s="74" t="s">
        <v>81</v>
      </c>
      <c r="M110" s="74" t="s">
        <v>188</v>
      </c>
      <c r="N110" s="76" t="s">
        <v>83</v>
      </c>
      <c r="O110" s="76" t="s">
        <v>83</v>
      </c>
      <c r="P110" s="74" t="s">
        <v>1080</v>
      </c>
      <c r="Q110" s="74" t="s">
        <v>1043</v>
      </c>
      <c r="R110" s="74" t="s">
        <v>1065</v>
      </c>
      <c r="S110" s="74" t="s">
        <v>968</v>
      </c>
      <c r="T110" s="76" t="s">
        <v>83</v>
      </c>
      <c r="U110" s="74" t="s">
        <v>811</v>
      </c>
      <c r="V110" s="74" t="s">
        <v>83</v>
      </c>
      <c r="W110" s="76" t="s">
        <v>83</v>
      </c>
      <c r="X110" s="76" t="s">
        <v>83</v>
      </c>
      <c r="Y110" s="76" t="s">
        <v>83</v>
      </c>
      <c r="Z110" s="76" t="s">
        <v>83</v>
      </c>
      <c r="AA110" s="76" t="s">
        <v>83</v>
      </c>
      <c r="AB110" s="76" t="s">
        <v>82</v>
      </c>
      <c r="AC110" s="76"/>
      <c r="AD110" s="74"/>
      <c r="AE110" s="74"/>
      <c r="AF110" s="76" t="s">
        <v>83</v>
      </c>
      <c r="AG110" s="74"/>
      <c r="AH110" s="76" t="s">
        <v>83</v>
      </c>
      <c r="AI110" s="74"/>
      <c r="AJ110" s="74"/>
      <c r="AK110" s="74"/>
      <c r="AL110" s="305"/>
      <c r="AM110" s="76" t="s">
        <v>83</v>
      </c>
      <c r="AN110" s="76"/>
      <c r="AO110" s="76"/>
      <c r="AP110" s="76"/>
      <c r="AQ110" s="76"/>
      <c r="AR110" s="74"/>
      <c r="AS110" s="74"/>
      <c r="AT110" s="74"/>
      <c r="AU110" s="76"/>
      <c r="AV110" s="76"/>
      <c r="AW110" s="76"/>
      <c r="AX110" s="76"/>
      <c r="AY110" s="76"/>
      <c r="AZ110" s="74"/>
      <c r="BA110" s="76" t="s">
        <v>83</v>
      </c>
      <c r="BB110" s="76"/>
      <c r="BC110" s="74"/>
      <c r="BD110" s="74"/>
      <c r="BE110" s="74"/>
      <c r="BF110" s="74"/>
      <c r="BG110" s="74"/>
      <c r="BH110" s="76" t="s">
        <v>83</v>
      </c>
      <c r="BI110" s="76" t="s">
        <v>83</v>
      </c>
      <c r="BJ110" s="76" t="s">
        <v>83</v>
      </c>
      <c r="BK110" s="77" t="s">
        <v>83</v>
      </c>
      <c r="BL110" s="76" t="s">
        <v>83</v>
      </c>
      <c r="BM110" s="77" t="s">
        <v>83</v>
      </c>
      <c r="BN110" s="76" t="s">
        <v>82</v>
      </c>
      <c r="BO110" s="76" t="s">
        <v>83</v>
      </c>
      <c r="BP110" s="74"/>
      <c r="BQ110" s="461"/>
      <c r="BR110" s="15"/>
    </row>
    <row r="111" spans="1:70" ht="30" customHeight="1">
      <c r="A111" s="73">
        <v>8</v>
      </c>
      <c r="B111" s="323" t="s">
        <v>1081</v>
      </c>
      <c r="C111" s="74" t="s">
        <v>1098</v>
      </c>
      <c r="D111" s="74" t="s">
        <v>1062</v>
      </c>
      <c r="E111" s="464">
        <f t="shared" ref="E111:E115" si="1">2000*G111</f>
        <v>72000</v>
      </c>
      <c r="F111" s="76" t="s">
        <v>146</v>
      </c>
      <c r="G111" s="75">
        <v>36</v>
      </c>
      <c r="H111" s="75" t="s">
        <v>184</v>
      </c>
      <c r="I111" s="76">
        <v>1998</v>
      </c>
      <c r="J111" s="76" t="s">
        <v>82</v>
      </c>
      <c r="K111" s="76" t="s">
        <v>185</v>
      </c>
      <c r="L111" s="74" t="s">
        <v>81</v>
      </c>
      <c r="M111" s="74" t="s">
        <v>188</v>
      </c>
      <c r="N111" s="76" t="s">
        <v>83</v>
      </c>
      <c r="O111" s="76" t="s">
        <v>83</v>
      </c>
      <c r="P111" s="74" t="s">
        <v>1082</v>
      </c>
      <c r="Q111" s="74" t="s">
        <v>1043</v>
      </c>
      <c r="R111" s="74" t="s">
        <v>1083</v>
      </c>
      <c r="S111" s="74" t="s">
        <v>968</v>
      </c>
      <c r="T111" s="76" t="s">
        <v>83</v>
      </c>
      <c r="U111" s="74" t="s">
        <v>811</v>
      </c>
      <c r="V111" s="74" t="s">
        <v>83</v>
      </c>
      <c r="W111" s="76" t="s">
        <v>83</v>
      </c>
      <c r="X111" s="76" t="s">
        <v>83</v>
      </c>
      <c r="Y111" s="76" t="s">
        <v>83</v>
      </c>
      <c r="Z111" s="76" t="s">
        <v>83</v>
      </c>
      <c r="AA111" s="76" t="s">
        <v>83</v>
      </c>
      <c r="AB111" s="76" t="s">
        <v>82</v>
      </c>
      <c r="AC111" s="76"/>
      <c r="AD111" s="74"/>
      <c r="AE111" s="74"/>
      <c r="AF111" s="76" t="s">
        <v>83</v>
      </c>
      <c r="AG111" s="74"/>
      <c r="AH111" s="76" t="s">
        <v>83</v>
      </c>
      <c r="AI111" s="74"/>
      <c r="AJ111" s="74"/>
      <c r="AK111" s="74"/>
      <c r="AL111" s="305"/>
      <c r="AM111" s="76" t="s">
        <v>83</v>
      </c>
      <c r="AN111" s="76"/>
      <c r="AO111" s="76"/>
      <c r="AP111" s="76"/>
      <c r="AQ111" s="76"/>
      <c r="AR111" s="74"/>
      <c r="AS111" s="74"/>
      <c r="AT111" s="74"/>
      <c r="AU111" s="76"/>
      <c r="AV111" s="76"/>
      <c r="AW111" s="76"/>
      <c r="AX111" s="76"/>
      <c r="AY111" s="76"/>
      <c r="AZ111" s="74"/>
      <c r="BA111" s="76" t="s">
        <v>83</v>
      </c>
      <c r="BB111" s="76"/>
      <c r="BC111" s="74"/>
      <c r="BD111" s="74"/>
      <c r="BE111" s="74"/>
      <c r="BF111" s="74"/>
      <c r="BG111" s="74"/>
      <c r="BH111" s="76" t="s">
        <v>83</v>
      </c>
      <c r="BI111" s="76" t="s">
        <v>83</v>
      </c>
      <c r="BJ111" s="76" t="s">
        <v>83</v>
      </c>
      <c r="BK111" s="77" t="s">
        <v>83</v>
      </c>
      <c r="BL111" s="76" t="s">
        <v>83</v>
      </c>
      <c r="BM111" s="77" t="s">
        <v>83</v>
      </c>
      <c r="BN111" s="76" t="s">
        <v>82</v>
      </c>
      <c r="BO111" s="76" t="s">
        <v>83</v>
      </c>
      <c r="BP111" s="74"/>
      <c r="BQ111" s="461"/>
      <c r="BR111" s="15"/>
    </row>
    <row r="112" spans="1:70" ht="28.8" customHeight="1">
      <c r="A112" s="73">
        <v>10</v>
      </c>
      <c r="B112" s="323" t="s">
        <v>1350</v>
      </c>
      <c r="C112" s="74" t="s">
        <v>1098</v>
      </c>
      <c r="D112" s="74" t="s">
        <v>1062</v>
      </c>
      <c r="E112" s="464">
        <f t="shared" si="1"/>
        <v>13860</v>
      </c>
      <c r="F112" s="76" t="s">
        <v>146</v>
      </c>
      <c r="G112" s="75">
        <v>6.93</v>
      </c>
      <c r="H112" s="75" t="s">
        <v>184</v>
      </c>
      <c r="I112" s="76">
        <v>1995</v>
      </c>
      <c r="J112" s="76" t="s">
        <v>82</v>
      </c>
      <c r="K112" s="76" t="s">
        <v>185</v>
      </c>
      <c r="L112" s="74" t="s">
        <v>81</v>
      </c>
      <c r="M112" s="74" t="s">
        <v>188</v>
      </c>
      <c r="N112" s="76" t="s">
        <v>83</v>
      </c>
      <c r="O112" s="76" t="s">
        <v>83</v>
      </c>
      <c r="P112" s="74" t="s">
        <v>1084</v>
      </c>
      <c r="Q112" s="74" t="s">
        <v>1043</v>
      </c>
      <c r="R112" s="74" t="s">
        <v>1065</v>
      </c>
      <c r="S112" s="74" t="s">
        <v>1085</v>
      </c>
      <c r="T112" s="76" t="s">
        <v>83</v>
      </c>
      <c r="U112" s="74" t="s">
        <v>811</v>
      </c>
      <c r="V112" s="74" t="s">
        <v>83</v>
      </c>
      <c r="W112" s="76" t="s">
        <v>83</v>
      </c>
      <c r="X112" s="76" t="s">
        <v>83</v>
      </c>
      <c r="Y112" s="76" t="s">
        <v>83</v>
      </c>
      <c r="Z112" s="76" t="s">
        <v>83</v>
      </c>
      <c r="AA112" s="76" t="s">
        <v>83</v>
      </c>
      <c r="AB112" s="76" t="s">
        <v>82</v>
      </c>
      <c r="AC112" s="76"/>
      <c r="AD112" s="74"/>
      <c r="AE112" s="74"/>
      <c r="AF112" s="76" t="s">
        <v>83</v>
      </c>
      <c r="AG112" s="74"/>
      <c r="AH112" s="76" t="s">
        <v>83</v>
      </c>
      <c r="AI112" s="74"/>
      <c r="AJ112" s="74"/>
      <c r="AK112" s="74"/>
      <c r="AL112" s="305"/>
      <c r="AM112" s="76" t="s">
        <v>83</v>
      </c>
      <c r="AN112" s="76"/>
      <c r="AO112" s="76"/>
      <c r="AP112" s="76"/>
      <c r="AQ112" s="76"/>
      <c r="AR112" s="74"/>
      <c r="AS112" s="74"/>
      <c r="AT112" s="74"/>
      <c r="AU112" s="76"/>
      <c r="AV112" s="76"/>
      <c r="AW112" s="76"/>
      <c r="AX112" s="76"/>
      <c r="AY112" s="76"/>
      <c r="AZ112" s="74"/>
      <c r="BA112" s="76" t="s">
        <v>83</v>
      </c>
      <c r="BB112" s="76"/>
      <c r="BC112" s="74"/>
      <c r="BD112" s="74"/>
      <c r="BE112" s="74"/>
      <c r="BF112" s="74"/>
      <c r="BG112" s="74"/>
      <c r="BH112" s="76" t="s">
        <v>83</v>
      </c>
      <c r="BI112" s="76" t="s">
        <v>83</v>
      </c>
      <c r="BJ112" s="76" t="s">
        <v>83</v>
      </c>
      <c r="BK112" s="77" t="s">
        <v>83</v>
      </c>
      <c r="BL112" s="76" t="s">
        <v>83</v>
      </c>
      <c r="BM112" s="77" t="s">
        <v>83</v>
      </c>
      <c r="BN112" s="76" t="s">
        <v>82</v>
      </c>
      <c r="BO112" s="76" t="s">
        <v>83</v>
      </c>
      <c r="BP112" s="74"/>
      <c r="BQ112" s="461"/>
      <c r="BR112" s="15"/>
    </row>
    <row r="113" spans="1:70" ht="32.4" customHeight="1">
      <c r="A113" s="73">
        <v>11</v>
      </c>
      <c r="B113" s="323" t="s">
        <v>1086</v>
      </c>
      <c r="C113" s="74" t="s">
        <v>1098</v>
      </c>
      <c r="D113" s="74" t="s">
        <v>1062</v>
      </c>
      <c r="E113" s="464">
        <f t="shared" si="1"/>
        <v>25200</v>
      </c>
      <c r="F113" s="76" t="s">
        <v>146</v>
      </c>
      <c r="G113" s="75">
        <v>12.6</v>
      </c>
      <c r="H113" s="75" t="s">
        <v>184</v>
      </c>
      <c r="I113" s="76">
        <v>1995</v>
      </c>
      <c r="J113" s="76" t="s">
        <v>82</v>
      </c>
      <c r="K113" s="76" t="s">
        <v>185</v>
      </c>
      <c r="L113" s="74" t="s">
        <v>81</v>
      </c>
      <c r="M113" s="74" t="s">
        <v>188</v>
      </c>
      <c r="N113" s="76" t="s">
        <v>83</v>
      </c>
      <c r="O113" s="76" t="s">
        <v>83</v>
      </c>
      <c r="P113" s="74" t="s">
        <v>1084</v>
      </c>
      <c r="Q113" s="74" t="s">
        <v>1043</v>
      </c>
      <c r="R113" s="74" t="s">
        <v>1065</v>
      </c>
      <c r="S113" s="74" t="s">
        <v>1085</v>
      </c>
      <c r="T113" s="76" t="s">
        <v>83</v>
      </c>
      <c r="U113" s="74" t="s">
        <v>811</v>
      </c>
      <c r="V113" s="74" t="s">
        <v>83</v>
      </c>
      <c r="W113" s="76" t="s">
        <v>83</v>
      </c>
      <c r="X113" s="76" t="s">
        <v>83</v>
      </c>
      <c r="Y113" s="76" t="s">
        <v>83</v>
      </c>
      <c r="Z113" s="76" t="s">
        <v>83</v>
      </c>
      <c r="AA113" s="76" t="s">
        <v>83</v>
      </c>
      <c r="AB113" s="76" t="s">
        <v>82</v>
      </c>
      <c r="AC113" s="76"/>
      <c r="AD113" s="74"/>
      <c r="AE113" s="74"/>
      <c r="AF113" s="76" t="s">
        <v>83</v>
      </c>
      <c r="AG113" s="74"/>
      <c r="AH113" s="76" t="s">
        <v>83</v>
      </c>
      <c r="AI113" s="74"/>
      <c r="AJ113" s="74"/>
      <c r="AK113" s="74"/>
      <c r="AL113" s="305"/>
      <c r="AM113" s="76" t="s">
        <v>83</v>
      </c>
      <c r="AN113" s="76"/>
      <c r="AO113" s="76"/>
      <c r="AP113" s="76"/>
      <c r="AQ113" s="76"/>
      <c r="AR113" s="74"/>
      <c r="AS113" s="74"/>
      <c r="AT113" s="74"/>
      <c r="AU113" s="76"/>
      <c r="AV113" s="76"/>
      <c r="AW113" s="76"/>
      <c r="AX113" s="76"/>
      <c r="AY113" s="76"/>
      <c r="AZ113" s="74"/>
      <c r="BA113" s="76" t="s">
        <v>83</v>
      </c>
      <c r="BB113" s="76"/>
      <c r="BC113" s="74"/>
      <c r="BD113" s="74"/>
      <c r="BE113" s="74"/>
      <c r="BF113" s="74"/>
      <c r="BG113" s="74"/>
      <c r="BH113" s="76" t="s">
        <v>83</v>
      </c>
      <c r="BI113" s="76" t="s">
        <v>83</v>
      </c>
      <c r="BJ113" s="76" t="s">
        <v>83</v>
      </c>
      <c r="BK113" s="77" t="s">
        <v>83</v>
      </c>
      <c r="BL113" s="76" t="s">
        <v>83</v>
      </c>
      <c r="BM113" s="77" t="s">
        <v>83</v>
      </c>
      <c r="BN113" s="76" t="s">
        <v>82</v>
      </c>
      <c r="BO113" s="76" t="s">
        <v>83</v>
      </c>
      <c r="BP113" s="74"/>
      <c r="BQ113" s="461"/>
      <c r="BR113" s="15"/>
    </row>
    <row r="114" spans="1:70" ht="30" customHeight="1">
      <c r="A114" s="73">
        <v>12</v>
      </c>
      <c r="B114" s="323" t="s">
        <v>1087</v>
      </c>
      <c r="C114" s="74" t="s">
        <v>1098</v>
      </c>
      <c r="D114" s="74" t="s">
        <v>1062</v>
      </c>
      <c r="E114" s="464">
        <f t="shared" si="1"/>
        <v>16840</v>
      </c>
      <c r="F114" s="76" t="s">
        <v>146</v>
      </c>
      <c r="G114" s="75">
        <v>8.42</v>
      </c>
      <c r="H114" s="75" t="s">
        <v>184</v>
      </c>
      <c r="I114" s="76">
        <v>1995</v>
      </c>
      <c r="J114" s="76" t="s">
        <v>82</v>
      </c>
      <c r="K114" s="76" t="s">
        <v>185</v>
      </c>
      <c r="L114" s="74" t="s">
        <v>81</v>
      </c>
      <c r="M114" s="74" t="s">
        <v>188</v>
      </c>
      <c r="N114" s="76" t="s">
        <v>83</v>
      </c>
      <c r="O114" s="76" t="s">
        <v>83</v>
      </c>
      <c r="P114" s="74" t="s">
        <v>1084</v>
      </c>
      <c r="Q114" s="74" t="s">
        <v>1043</v>
      </c>
      <c r="R114" s="74" t="s">
        <v>1065</v>
      </c>
      <c r="S114" s="74" t="s">
        <v>968</v>
      </c>
      <c r="T114" s="76" t="s">
        <v>83</v>
      </c>
      <c r="U114" s="74" t="s">
        <v>811</v>
      </c>
      <c r="V114" s="74" t="s">
        <v>83</v>
      </c>
      <c r="W114" s="76" t="s">
        <v>83</v>
      </c>
      <c r="X114" s="76" t="s">
        <v>83</v>
      </c>
      <c r="Y114" s="76" t="s">
        <v>83</v>
      </c>
      <c r="Z114" s="76" t="s">
        <v>83</v>
      </c>
      <c r="AA114" s="76" t="s">
        <v>83</v>
      </c>
      <c r="AB114" s="76" t="s">
        <v>82</v>
      </c>
      <c r="AC114" s="76"/>
      <c r="AD114" s="74"/>
      <c r="AE114" s="74"/>
      <c r="AF114" s="76" t="s">
        <v>83</v>
      </c>
      <c r="AG114" s="74"/>
      <c r="AH114" s="76" t="s">
        <v>83</v>
      </c>
      <c r="AI114" s="74"/>
      <c r="AJ114" s="74"/>
      <c r="AK114" s="74"/>
      <c r="AL114" s="305"/>
      <c r="AM114" s="76" t="s">
        <v>83</v>
      </c>
      <c r="AN114" s="76"/>
      <c r="AO114" s="76"/>
      <c r="AP114" s="76"/>
      <c r="AQ114" s="76"/>
      <c r="AR114" s="74"/>
      <c r="AS114" s="74"/>
      <c r="AT114" s="74"/>
      <c r="AU114" s="76"/>
      <c r="AV114" s="76"/>
      <c r="AW114" s="76"/>
      <c r="AX114" s="76"/>
      <c r="AY114" s="76"/>
      <c r="AZ114" s="74"/>
      <c r="BA114" s="76" t="s">
        <v>83</v>
      </c>
      <c r="BB114" s="76"/>
      <c r="BC114" s="74"/>
      <c r="BD114" s="74"/>
      <c r="BE114" s="74"/>
      <c r="BF114" s="74"/>
      <c r="BG114" s="74"/>
      <c r="BH114" s="76" t="s">
        <v>83</v>
      </c>
      <c r="BI114" s="76" t="s">
        <v>83</v>
      </c>
      <c r="BJ114" s="76" t="s">
        <v>83</v>
      </c>
      <c r="BK114" s="77" t="s">
        <v>83</v>
      </c>
      <c r="BL114" s="76" t="s">
        <v>83</v>
      </c>
      <c r="BM114" s="77" t="s">
        <v>83</v>
      </c>
      <c r="BN114" s="76" t="s">
        <v>82</v>
      </c>
      <c r="BO114" s="76" t="s">
        <v>83</v>
      </c>
      <c r="BP114" s="74"/>
      <c r="BQ114" s="461"/>
      <c r="BR114" s="15"/>
    </row>
    <row r="115" spans="1:70" ht="30" customHeight="1">
      <c r="A115" s="73">
        <v>13</v>
      </c>
      <c r="B115" s="323" t="s">
        <v>1087</v>
      </c>
      <c r="C115" s="74" t="s">
        <v>1098</v>
      </c>
      <c r="D115" s="74" t="s">
        <v>1062</v>
      </c>
      <c r="E115" s="464">
        <f t="shared" si="1"/>
        <v>37320</v>
      </c>
      <c r="F115" s="76" t="s">
        <v>146</v>
      </c>
      <c r="G115" s="75">
        <v>18.66</v>
      </c>
      <c r="H115" s="75" t="s">
        <v>184</v>
      </c>
      <c r="I115" s="76">
        <v>1995</v>
      </c>
      <c r="J115" s="76" t="s">
        <v>82</v>
      </c>
      <c r="K115" s="76" t="s">
        <v>185</v>
      </c>
      <c r="L115" s="74" t="s">
        <v>81</v>
      </c>
      <c r="M115" s="74" t="s">
        <v>188</v>
      </c>
      <c r="N115" s="76" t="s">
        <v>83</v>
      </c>
      <c r="O115" s="76" t="s">
        <v>83</v>
      </c>
      <c r="P115" s="74" t="s">
        <v>1084</v>
      </c>
      <c r="Q115" s="74" t="s">
        <v>1043</v>
      </c>
      <c r="R115" s="74" t="s">
        <v>1065</v>
      </c>
      <c r="S115" s="74" t="s">
        <v>968</v>
      </c>
      <c r="T115" s="76" t="s">
        <v>83</v>
      </c>
      <c r="U115" s="74" t="s">
        <v>811</v>
      </c>
      <c r="V115" s="74" t="s">
        <v>83</v>
      </c>
      <c r="W115" s="76" t="s">
        <v>83</v>
      </c>
      <c r="X115" s="76" t="s">
        <v>83</v>
      </c>
      <c r="Y115" s="76" t="s">
        <v>83</v>
      </c>
      <c r="Z115" s="76" t="s">
        <v>83</v>
      </c>
      <c r="AA115" s="76" t="s">
        <v>83</v>
      </c>
      <c r="AB115" s="76" t="s">
        <v>82</v>
      </c>
      <c r="AC115" s="76"/>
      <c r="AD115" s="74"/>
      <c r="AE115" s="74"/>
      <c r="AF115" s="76" t="s">
        <v>83</v>
      </c>
      <c r="AG115" s="74"/>
      <c r="AH115" s="76" t="s">
        <v>83</v>
      </c>
      <c r="AI115" s="74"/>
      <c r="AJ115" s="74"/>
      <c r="AK115" s="74"/>
      <c r="AL115" s="305"/>
      <c r="AM115" s="76" t="s">
        <v>83</v>
      </c>
      <c r="AN115" s="76"/>
      <c r="AO115" s="76"/>
      <c r="AP115" s="76"/>
      <c r="AQ115" s="76"/>
      <c r="AR115" s="74"/>
      <c r="AS115" s="74"/>
      <c r="AT115" s="74"/>
      <c r="AU115" s="76"/>
      <c r="AV115" s="76"/>
      <c r="AW115" s="76"/>
      <c r="AX115" s="76"/>
      <c r="AY115" s="76"/>
      <c r="AZ115" s="74"/>
      <c r="BA115" s="76" t="s">
        <v>83</v>
      </c>
      <c r="BB115" s="76"/>
      <c r="BC115" s="74"/>
      <c r="BD115" s="74"/>
      <c r="BE115" s="74"/>
      <c r="BF115" s="74"/>
      <c r="BG115" s="74"/>
      <c r="BH115" s="76" t="s">
        <v>83</v>
      </c>
      <c r="BI115" s="76" t="s">
        <v>83</v>
      </c>
      <c r="BJ115" s="76" t="s">
        <v>83</v>
      </c>
      <c r="BK115" s="77" t="s">
        <v>83</v>
      </c>
      <c r="BL115" s="76" t="s">
        <v>83</v>
      </c>
      <c r="BM115" s="77" t="s">
        <v>83</v>
      </c>
      <c r="BN115" s="76" t="s">
        <v>82</v>
      </c>
      <c r="BO115" s="76" t="s">
        <v>83</v>
      </c>
      <c r="BP115" s="74"/>
      <c r="BQ115" s="461"/>
      <c r="BR115" s="15"/>
    </row>
    <row r="116" spans="1:70" ht="39.6">
      <c r="A116" s="73">
        <v>14</v>
      </c>
      <c r="B116" s="342" t="s">
        <v>1088</v>
      </c>
      <c r="C116" s="74" t="s">
        <v>1344</v>
      </c>
      <c r="D116" s="74" t="s">
        <v>1062</v>
      </c>
      <c r="E116" s="285">
        <v>1988062.41</v>
      </c>
      <c r="F116" s="484" t="s">
        <v>122</v>
      </c>
      <c r="G116" s="98">
        <v>220.24</v>
      </c>
      <c r="H116" s="75" t="s">
        <v>184</v>
      </c>
      <c r="I116" s="76">
        <v>2024</v>
      </c>
      <c r="J116" s="76" t="s">
        <v>83</v>
      </c>
      <c r="K116" s="76" t="s">
        <v>185</v>
      </c>
      <c r="L116" s="74" t="s">
        <v>81</v>
      </c>
      <c r="M116" s="74" t="s">
        <v>188</v>
      </c>
      <c r="N116" s="76" t="s">
        <v>82</v>
      </c>
      <c r="O116" s="76" t="s">
        <v>83</v>
      </c>
      <c r="P116" s="74" t="s">
        <v>1089</v>
      </c>
      <c r="Q116" s="74" t="s">
        <v>1090</v>
      </c>
      <c r="R116" s="74" t="s">
        <v>1065</v>
      </c>
      <c r="S116" s="74" t="s">
        <v>1091</v>
      </c>
      <c r="T116" s="76" t="s">
        <v>83</v>
      </c>
      <c r="U116" s="74" t="s">
        <v>1092</v>
      </c>
      <c r="V116" s="74" t="s">
        <v>1093</v>
      </c>
      <c r="W116" s="76" t="s">
        <v>83</v>
      </c>
      <c r="X116" s="76" t="s">
        <v>82</v>
      </c>
      <c r="Y116" s="76" t="s">
        <v>83</v>
      </c>
      <c r="Z116" s="76" t="s">
        <v>82</v>
      </c>
      <c r="AA116" s="76" t="s">
        <v>82</v>
      </c>
      <c r="AB116" s="76" t="s">
        <v>83</v>
      </c>
      <c r="AC116" s="76"/>
      <c r="AD116" s="74"/>
      <c r="AE116" s="74"/>
      <c r="AF116" s="76" t="s">
        <v>83</v>
      </c>
      <c r="AG116" s="74"/>
      <c r="AH116" s="76" t="s">
        <v>83</v>
      </c>
      <c r="AI116" s="74"/>
      <c r="AJ116" s="74"/>
      <c r="AK116" s="74"/>
      <c r="AL116" s="305"/>
      <c r="AM116" s="76" t="s">
        <v>83</v>
      </c>
      <c r="AN116" s="76"/>
      <c r="AO116" s="76"/>
      <c r="AP116" s="76"/>
      <c r="AQ116" s="76"/>
      <c r="AR116" s="74"/>
      <c r="AS116" s="74"/>
      <c r="AT116" s="74"/>
      <c r="AU116" s="76"/>
      <c r="AV116" s="76"/>
      <c r="AW116" s="76"/>
      <c r="AX116" s="76"/>
      <c r="AY116" s="76"/>
      <c r="AZ116" s="74"/>
      <c r="BA116" s="76" t="s">
        <v>82</v>
      </c>
      <c r="BB116" s="76" t="s">
        <v>82</v>
      </c>
      <c r="BC116" s="74" t="s">
        <v>82</v>
      </c>
      <c r="BD116" s="74"/>
      <c r="BE116" s="74"/>
      <c r="BF116" s="74"/>
      <c r="BG116" s="74"/>
      <c r="BH116" s="76" t="s">
        <v>83</v>
      </c>
      <c r="BI116" s="76" t="s">
        <v>83</v>
      </c>
      <c r="BJ116" s="76" t="s">
        <v>83</v>
      </c>
      <c r="BK116" s="77" t="s">
        <v>83</v>
      </c>
      <c r="BL116" s="76" t="s">
        <v>83</v>
      </c>
      <c r="BM116" s="77" t="s">
        <v>83</v>
      </c>
      <c r="BN116" s="76" t="s">
        <v>82</v>
      </c>
      <c r="BO116" s="76" t="s">
        <v>83</v>
      </c>
      <c r="BP116" s="74"/>
      <c r="BQ116" s="132" t="s">
        <v>1094</v>
      </c>
      <c r="BR116" s="15"/>
    </row>
    <row r="117" spans="1:70" ht="39.6">
      <c r="A117" s="73">
        <v>15</v>
      </c>
      <c r="B117" s="342" t="s">
        <v>1088</v>
      </c>
      <c r="C117" s="74" t="s">
        <v>1345</v>
      </c>
      <c r="D117" s="74" t="s">
        <v>1062</v>
      </c>
      <c r="E117" s="285">
        <v>1988062.41</v>
      </c>
      <c r="F117" s="484" t="s">
        <v>122</v>
      </c>
      <c r="G117" s="98">
        <v>220.24</v>
      </c>
      <c r="H117" s="75"/>
      <c r="I117" s="76">
        <v>2024</v>
      </c>
      <c r="J117" s="76" t="s">
        <v>83</v>
      </c>
      <c r="K117" s="76" t="s">
        <v>185</v>
      </c>
      <c r="L117" s="74" t="s">
        <v>81</v>
      </c>
      <c r="M117" s="74" t="s">
        <v>188</v>
      </c>
      <c r="N117" s="76" t="s">
        <v>82</v>
      </c>
      <c r="O117" s="76" t="s">
        <v>83</v>
      </c>
      <c r="P117" s="74" t="s">
        <v>1089</v>
      </c>
      <c r="Q117" s="74" t="s">
        <v>1090</v>
      </c>
      <c r="R117" s="74" t="s">
        <v>1065</v>
      </c>
      <c r="S117" s="74" t="s">
        <v>1091</v>
      </c>
      <c r="T117" s="76" t="s">
        <v>83</v>
      </c>
      <c r="U117" s="74" t="s">
        <v>1092</v>
      </c>
      <c r="V117" s="74" t="s">
        <v>1093</v>
      </c>
      <c r="W117" s="76" t="s">
        <v>83</v>
      </c>
      <c r="X117" s="76" t="s">
        <v>82</v>
      </c>
      <c r="Y117" s="76" t="s">
        <v>83</v>
      </c>
      <c r="Z117" s="76" t="s">
        <v>82</v>
      </c>
      <c r="AA117" s="76" t="s">
        <v>82</v>
      </c>
      <c r="AB117" s="76" t="s">
        <v>83</v>
      </c>
      <c r="AC117" s="76"/>
      <c r="AD117" s="74"/>
      <c r="AE117" s="74"/>
      <c r="AF117" s="76" t="s">
        <v>83</v>
      </c>
      <c r="AG117" s="74"/>
      <c r="AH117" s="76" t="s">
        <v>83</v>
      </c>
      <c r="AI117" s="74"/>
      <c r="AJ117" s="74"/>
      <c r="AK117" s="74"/>
      <c r="AL117" s="305"/>
      <c r="AM117" s="76" t="s">
        <v>83</v>
      </c>
      <c r="AN117" s="76"/>
      <c r="AO117" s="76"/>
      <c r="AP117" s="76"/>
      <c r="AQ117" s="76"/>
      <c r="AR117" s="74"/>
      <c r="AS117" s="74"/>
      <c r="AT117" s="74"/>
      <c r="AU117" s="76"/>
      <c r="AV117" s="76"/>
      <c r="AW117" s="76"/>
      <c r="AX117" s="76"/>
      <c r="AY117" s="76"/>
      <c r="AZ117" s="74"/>
      <c r="BA117" s="76" t="s">
        <v>82</v>
      </c>
      <c r="BB117" s="76" t="s">
        <v>82</v>
      </c>
      <c r="BC117" s="74" t="s">
        <v>82</v>
      </c>
      <c r="BD117" s="74"/>
      <c r="BE117" s="74"/>
      <c r="BF117" s="74"/>
      <c r="BG117" s="74"/>
      <c r="BH117" s="76" t="s">
        <v>83</v>
      </c>
      <c r="BI117" s="76" t="s">
        <v>83</v>
      </c>
      <c r="BJ117" s="76" t="s">
        <v>83</v>
      </c>
      <c r="BK117" s="77" t="s">
        <v>83</v>
      </c>
      <c r="BL117" s="76" t="s">
        <v>83</v>
      </c>
      <c r="BM117" s="77" t="s">
        <v>83</v>
      </c>
      <c r="BN117" s="76" t="s">
        <v>82</v>
      </c>
      <c r="BO117" s="76" t="s">
        <v>83</v>
      </c>
      <c r="BP117" s="74"/>
      <c r="BQ117" s="132" t="s">
        <v>1094</v>
      </c>
      <c r="BR117" s="15"/>
    </row>
    <row r="118" spans="1:70" ht="47.4" customHeight="1">
      <c r="A118" s="73">
        <v>16</v>
      </c>
      <c r="B118" s="453" t="s">
        <v>1095</v>
      </c>
      <c r="C118" s="74" t="s">
        <v>1096</v>
      </c>
      <c r="D118" s="74"/>
      <c r="E118" s="398">
        <v>258955.59</v>
      </c>
      <c r="F118" s="82" t="s">
        <v>122</v>
      </c>
      <c r="G118" s="343"/>
      <c r="H118" s="75"/>
      <c r="I118" s="76"/>
      <c r="J118" s="387"/>
      <c r="K118" s="387"/>
      <c r="L118" s="458"/>
      <c r="M118" s="458"/>
      <c r="N118" s="387"/>
      <c r="O118" s="387"/>
      <c r="P118" s="458"/>
      <c r="Q118" s="458"/>
      <c r="R118" s="458"/>
      <c r="S118" s="458"/>
      <c r="T118" s="387"/>
      <c r="U118" s="458"/>
      <c r="V118" s="458"/>
      <c r="W118" s="387"/>
      <c r="X118" s="387"/>
      <c r="Y118" s="387"/>
      <c r="Z118" s="387"/>
      <c r="AA118" s="387"/>
      <c r="AB118" s="387"/>
      <c r="AC118" s="387"/>
      <c r="AD118" s="458"/>
      <c r="AE118" s="458"/>
      <c r="AF118" s="387"/>
      <c r="AG118" s="458"/>
      <c r="AH118" s="387"/>
      <c r="AI118" s="458"/>
      <c r="AJ118" s="458"/>
      <c r="AK118" s="458"/>
      <c r="AL118" s="459"/>
      <c r="AM118" s="387"/>
      <c r="AN118" s="387"/>
      <c r="AO118" s="387"/>
      <c r="AP118" s="387"/>
      <c r="AQ118" s="387"/>
      <c r="AR118" s="458"/>
      <c r="AS118" s="458"/>
      <c r="AT118" s="458"/>
      <c r="AU118" s="387"/>
      <c r="AV118" s="387"/>
      <c r="AW118" s="387"/>
      <c r="AX118" s="387"/>
      <c r="AY118" s="387"/>
      <c r="AZ118" s="458"/>
      <c r="BA118" s="387"/>
      <c r="BB118" s="387"/>
      <c r="BC118" s="458"/>
      <c r="BD118" s="458"/>
      <c r="BE118" s="458"/>
      <c r="BF118" s="458"/>
      <c r="BG118" s="458"/>
      <c r="BH118" s="387"/>
      <c r="BI118" s="387"/>
      <c r="BJ118" s="387"/>
      <c r="BK118" s="460"/>
      <c r="BL118" s="387"/>
      <c r="BM118" s="460"/>
      <c r="BN118" s="387"/>
      <c r="BO118" s="387"/>
      <c r="BP118" s="458"/>
      <c r="BQ118" s="462"/>
      <c r="BR118" s="15"/>
    </row>
    <row r="119" spans="1:70" ht="46.2" customHeight="1">
      <c r="A119" s="73">
        <v>17</v>
      </c>
      <c r="B119" s="456" t="s">
        <v>1097</v>
      </c>
      <c r="C119" s="74" t="s">
        <v>1098</v>
      </c>
      <c r="D119" s="74"/>
      <c r="E119" s="398">
        <v>348989.32</v>
      </c>
      <c r="F119" s="82" t="s">
        <v>122</v>
      </c>
      <c r="G119" s="75"/>
      <c r="H119" s="75"/>
      <c r="I119" s="77">
        <v>2018</v>
      </c>
      <c r="J119" s="76" t="s">
        <v>82</v>
      </c>
      <c r="K119" s="76" t="s">
        <v>185</v>
      </c>
      <c r="L119" s="74"/>
      <c r="M119" s="74"/>
      <c r="N119" s="76"/>
      <c r="O119" s="76"/>
      <c r="P119" s="74"/>
      <c r="Q119" s="74"/>
      <c r="R119" s="74"/>
      <c r="S119" s="74"/>
      <c r="T119" s="76"/>
      <c r="U119" s="74"/>
      <c r="V119" s="74"/>
      <c r="W119" s="76"/>
      <c r="X119" s="76"/>
      <c r="Y119" s="76"/>
      <c r="Z119" s="76"/>
      <c r="AA119" s="76"/>
      <c r="AB119" s="76"/>
      <c r="AC119" s="76"/>
      <c r="AD119" s="74"/>
      <c r="AE119" s="74"/>
      <c r="AF119" s="76"/>
      <c r="AG119" s="74"/>
      <c r="AH119" s="76"/>
      <c r="AI119" s="74"/>
      <c r="AJ119" s="74"/>
      <c r="AK119" s="74"/>
      <c r="AL119" s="305"/>
      <c r="AM119" s="76"/>
      <c r="AN119" s="76"/>
      <c r="AO119" s="76"/>
      <c r="AP119" s="76"/>
      <c r="AQ119" s="76"/>
      <c r="AR119" s="74"/>
      <c r="AS119" s="74"/>
      <c r="AT119" s="74"/>
      <c r="AU119" s="76"/>
      <c r="AV119" s="76"/>
      <c r="AW119" s="76"/>
      <c r="AX119" s="76"/>
      <c r="AY119" s="76"/>
      <c r="AZ119" s="74"/>
      <c r="BA119" s="76"/>
      <c r="BB119" s="76"/>
      <c r="BC119" s="74"/>
      <c r="BD119" s="74"/>
      <c r="BE119" s="74"/>
      <c r="BF119" s="74"/>
      <c r="BG119" s="74"/>
      <c r="BH119" s="76"/>
      <c r="BI119" s="76"/>
      <c r="BJ119" s="76"/>
      <c r="BK119" s="77"/>
      <c r="BL119" s="76"/>
      <c r="BM119" s="77"/>
      <c r="BN119" s="76"/>
      <c r="BO119" s="76"/>
      <c r="BP119" s="74"/>
      <c r="BQ119" s="109" t="s">
        <v>1099</v>
      </c>
      <c r="BR119" s="15"/>
    </row>
    <row r="120" spans="1:70" ht="43.8" customHeight="1">
      <c r="A120" s="73">
        <v>18</v>
      </c>
      <c r="B120" s="453" t="s">
        <v>1342</v>
      </c>
      <c r="C120" s="74" t="s">
        <v>1098</v>
      </c>
      <c r="D120" s="74"/>
      <c r="E120" s="398">
        <v>364716</v>
      </c>
      <c r="F120" s="82" t="s">
        <v>122</v>
      </c>
      <c r="G120" s="75"/>
      <c r="H120" s="75"/>
      <c r="I120" s="76">
        <v>2020</v>
      </c>
      <c r="J120" s="76" t="s">
        <v>82</v>
      </c>
      <c r="K120" s="76" t="s">
        <v>185</v>
      </c>
      <c r="L120" s="74"/>
      <c r="M120" s="74"/>
      <c r="N120" s="76"/>
      <c r="O120" s="76"/>
      <c r="P120" s="74"/>
      <c r="Q120" s="74"/>
      <c r="R120" s="74"/>
      <c r="S120" s="74"/>
      <c r="T120" s="76"/>
      <c r="U120" s="74"/>
      <c r="V120" s="74"/>
      <c r="W120" s="76"/>
      <c r="X120" s="76"/>
      <c r="Y120" s="76"/>
      <c r="Z120" s="76"/>
      <c r="AA120" s="76"/>
      <c r="AB120" s="76"/>
      <c r="AC120" s="76"/>
      <c r="AD120" s="74"/>
      <c r="AE120" s="74"/>
      <c r="AF120" s="76"/>
      <c r="AG120" s="74"/>
      <c r="AH120" s="76"/>
      <c r="AI120" s="74"/>
      <c r="AJ120" s="74"/>
      <c r="AK120" s="74"/>
      <c r="AL120" s="305"/>
      <c r="AM120" s="76"/>
      <c r="AN120" s="76"/>
      <c r="AO120" s="76"/>
      <c r="AP120" s="76"/>
      <c r="AQ120" s="76"/>
      <c r="AR120" s="74"/>
      <c r="AS120" s="74"/>
      <c r="AT120" s="74"/>
      <c r="AU120" s="76"/>
      <c r="AV120" s="76"/>
      <c r="AW120" s="76"/>
      <c r="AX120" s="76"/>
      <c r="AY120" s="76"/>
      <c r="AZ120" s="74"/>
      <c r="BA120" s="76"/>
      <c r="BB120" s="76"/>
      <c r="BC120" s="74"/>
      <c r="BD120" s="74"/>
      <c r="BE120" s="74"/>
      <c r="BF120" s="74"/>
      <c r="BG120" s="74"/>
      <c r="BH120" s="76"/>
      <c r="BI120" s="76"/>
      <c r="BJ120" s="76"/>
      <c r="BK120" s="77"/>
      <c r="BL120" s="76"/>
      <c r="BM120" s="77"/>
      <c r="BN120" s="76"/>
      <c r="BO120" s="76"/>
      <c r="BP120" s="74"/>
      <c r="BQ120" s="109" t="s">
        <v>1341</v>
      </c>
      <c r="BR120" s="15"/>
    </row>
    <row r="121" spans="1:70" ht="25.2" customHeight="1">
      <c r="A121" s="321" t="s">
        <v>124</v>
      </c>
      <c r="B121" s="322" t="s">
        <v>111</v>
      </c>
      <c r="C121" s="294"/>
      <c r="D121" s="294"/>
      <c r="E121" s="326"/>
      <c r="F121" s="294"/>
      <c r="G121" s="402"/>
      <c r="H121" s="402"/>
      <c r="I121" s="402"/>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row>
    <row r="122" spans="1:70" ht="38.4" customHeight="1">
      <c r="A122" s="20">
        <v>1</v>
      </c>
      <c r="B122" s="99" t="s">
        <v>1100</v>
      </c>
      <c r="C122" s="74" t="s">
        <v>1098</v>
      </c>
      <c r="D122" s="78"/>
      <c r="E122" s="556">
        <f>313159.43+67719.5</f>
        <v>380878.93</v>
      </c>
      <c r="F122" s="81" t="s">
        <v>122</v>
      </c>
      <c r="G122" s="78"/>
      <c r="H122" s="78"/>
      <c r="I122" s="21">
        <v>1992</v>
      </c>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row>
    <row r="123" spans="1:70" ht="26.4">
      <c r="A123" s="20">
        <v>2</v>
      </c>
      <c r="B123" s="99" t="s">
        <v>1101</v>
      </c>
      <c r="C123" s="74" t="s">
        <v>1098</v>
      </c>
      <c r="D123" s="78"/>
      <c r="E123" s="556">
        <v>15510</v>
      </c>
      <c r="F123" s="81" t="s">
        <v>122</v>
      </c>
      <c r="G123" s="78"/>
      <c r="H123" s="78"/>
      <c r="I123" s="21">
        <v>1999</v>
      </c>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row>
    <row r="124" spans="1:70" ht="26.4">
      <c r="A124" s="20">
        <v>3</v>
      </c>
      <c r="B124" s="99" t="s">
        <v>1102</v>
      </c>
      <c r="C124" s="74" t="s">
        <v>1098</v>
      </c>
      <c r="D124" s="78"/>
      <c r="E124" s="556">
        <v>20972.69</v>
      </c>
      <c r="F124" s="81" t="s">
        <v>122</v>
      </c>
      <c r="G124" s="78"/>
      <c r="H124" s="78"/>
      <c r="I124" s="21">
        <v>1991</v>
      </c>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row>
    <row r="125" spans="1:70" ht="26.4">
      <c r="A125" s="20">
        <v>4</v>
      </c>
      <c r="B125" s="99" t="s">
        <v>1103</v>
      </c>
      <c r="C125" s="74" t="s">
        <v>1098</v>
      </c>
      <c r="D125" s="78"/>
      <c r="E125" s="556">
        <v>177058.52</v>
      </c>
      <c r="F125" s="81" t="s">
        <v>122</v>
      </c>
      <c r="G125" s="78"/>
      <c r="H125" s="78"/>
      <c r="I125" s="21">
        <v>2009</v>
      </c>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row>
    <row r="126" spans="1:70" ht="26.4">
      <c r="A126" s="20">
        <v>5</v>
      </c>
      <c r="B126" s="99" t="s">
        <v>1104</v>
      </c>
      <c r="C126" s="74" t="s">
        <v>1098</v>
      </c>
      <c r="D126" s="78"/>
      <c r="E126" s="556">
        <v>11124.07</v>
      </c>
      <c r="F126" s="81" t="s">
        <v>122</v>
      </c>
      <c r="G126" s="78"/>
      <c r="H126" s="78"/>
      <c r="I126" s="21">
        <v>2020</v>
      </c>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row>
    <row r="127" spans="1:70" ht="26.4">
      <c r="A127" s="20">
        <v>6</v>
      </c>
      <c r="B127" s="99" t="s">
        <v>1105</v>
      </c>
      <c r="C127" s="74" t="s">
        <v>1098</v>
      </c>
      <c r="D127" s="78"/>
      <c r="E127" s="208">
        <v>386150</v>
      </c>
      <c r="F127" s="81" t="s">
        <v>122</v>
      </c>
      <c r="G127" s="78"/>
      <c r="H127" s="78"/>
      <c r="I127" s="21">
        <v>2024</v>
      </c>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row>
    <row r="128" spans="1:70" ht="32.4" customHeight="1">
      <c r="A128" s="309" t="s">
        <v>125</v>
      </c>
      <c r="B128" s="553" t="s">
        <v>76</v>
      </c>
      <c r="C128" s="103"/>
      <c r="D128" s="103"/>
      <c r="E128" s="284">
        <v>1251377.9099999999</v>
      </c>
      <c r="F128" s="82" t="s">
        <v>122</v>
      </c>
      <c r="G128" s="344"/>
      <c r="H128" s="344"/>
      <c r="I128" s="344"/>
    </row>
    <row r="129" spans="1:69" ht="25.8" customHeight="1">
      <c r="A129" s="309"/>
      <c r="B129" s="191" t="s">
        <v>952</v>
      </c>
      <c r="C129" s="99"/>
      <c r="D129" s="74"/>
      <c r="E129" s="285">
        <v>466631.07</v>
      </c>
      <c r="F129" s="81" t="s">
        <v>122</v>
      </c>
      <c r="G129" s="344"/>
      <c r="H129" s="344"/>
      <c r="I129" s="344"/>
    </row>
    <row r="130" spans="1:69" ht="32.4" customHeight="1">
      <c r="A130" s="463"/>
      <c r="B130" s="440" t="s">
        <v>1106</v>
      </c>
      <c r="C130" s="100"/>
      <c r="D130" s="100"/>
      <c r="E130" s="207">
        <v>41818.6</v>
      </c>
      <c r="F130" s="81" t="s">
        <v>122</v>
      </c>
    </row>
    <row r="131" spans="1:69" ht="12.6" customHeight="1">
      <c r="A131" s="482"/>
      <c r="B131" s="339"/>
      <c r="C131" s="393"/>
      <c r="D131" s="393"/>
      <c r="E131" s="483"/>
      <c r="F131" s="188"/>
    </row>
    <row r="132" spans="1:69" ht="16.8" customHeight="1">
      <c r="A132" s="482"/>
      <c r="B132" s="339"/>
      <c r="C132" s="393"/>
      <c r="D132" s="393"/>
      <c r="F132" s="188"/>
    </row>
    <row r="135" spans="1:69" ht="27.6" customHeight="1">
      <c r="A135" s="330">
        <v>7</v>
      </c>
      <c r="B135" s="353" t="s">
        <v>1119</v>
      </c>
    </row>
    <row r="136" spans="1:69" ht="13.8" customHeight="1">
      <c r="A136" s="574" t="s">
        <v>0</v>
      </c>
      <c r="B136" s="574" t="s">
        <v>31</v>
      </c>
      <c r="C136" s="574" t="s">
        <v>14</v>
      </c>
      <c r="D136" s="574" t="s">
        <v>971</v>
      </c>
      <c r="E136" s="570" t="s">
        <v>158</v>
      </c>
      <c r="F136" s="571"/>
      <c r="G136" s="574" t="s">
        <v>32</v>
      </c>
      <c r="H136" s="574" t="s">
        <v>33</v>
      </c>
      <c r="I136" s="574" t="s">
        <v>34</v>
      </c>
      <c r="J136" s="574" t="s">
        <v>145</v>
      </c>
      <c r="K136" s="574" t="s">
        <v>972</v>
      </c>
      <c r="L136" s="576" t="s">
        <v>35</v>
      </c>
      <c r="M136" s="576"/>
      <c r="N136" s="576"/>
      <c r="O136" s="576"/>
      <c r="P136" s="577" t="s">
        <v>36</v>
      </c>
      <c r="Q136" s="578"/>
      <c r="R136" s="578"/>
      <c r="S136" s="579"/>
      <c r="T136" s="574" t="s">
        <v>37</v>
      </c>
      <c r="U136" s="574" t="s">
        <v>38</v>
      </c>
      <c r="V136" s="574" t="s">
        <v>112</v>
      </c>
      <c r="W136" s="574" t="s">
        <v>39</v>
      </c>
      <c r="X136" s="574" t="s">
        <v>40</v>
      </c>
      <c r="Y136" s="574" t="s">
        <v>41</v>
      </c>
      <c r="Z136" s="574" t="s">
        <v>42</v>
      </c>
      <c r="AA136" s="574" t="s">
        <v>86</v>
      </c>
      <c r="AB136" s="577" t="s">
        <v>113</v>
      </c>
      <c r="AC136" s="578"/>
      <c r="AD136" s="578"/>
      <c r="AE136" s="578"/>
      <c r="AF136" s="578"/>
      <c r="AG136" s="579"/>
      <c r="AH136" s="577" t="s">
        <v>114</v>
      </c>
      <c r="AI136" s="578"/>
      <c r="AJ136" s="578"/>
      <c r="AK136" s="578"/>
      <c r="AL136" s="579"/>
      <c r="AM136" s="577" t="s">
        <v>3</v>
      </c>
      <c r="AN136" s="578"/>
      <c r="AO136" s="578"/>
      <c r="AP136" s="578"/>
      <c r="AQ136" s="578"/>
      <c r="AR136" s="578"/>
      <c r="AS136" s="578"/>
      <c r="AT136" s="578"/>
      <c r="AU136" s="578"/>
      <c r="AV136" s="578"/>
      <c r="AW136" s="578"/>
      <c r="AX136" s="578"/>
      <c r="AY136" s="578"/>
      <c r="AZ136" s="579"/>
      <c r="BA136" s="577" t="s">
        <v>43</v>
      </c>
      <c r="BB136" s="578"/>
      <c r="BC136" s="578"/>
      <c r="BD136" s="578"/>
      <c r="BE136" s="578"/>
      <c r="BF136" s="578"/>
      <c r="BG136" s="578"/>
      <c r="BH136" s="578"/>
      <c r="BI136" s="578"/>
      <c r="BJ136" s="578"/>
      <c r="BK136" s="578"/>
      <c r="BL136" s="578"/>
      <c r="BM136" s="578"/>
      <c r="BN136" s="578"/>
      <c r="BO136" s="578"/>
      <c r="BP136" s="579"/>
      <c r="BQ136" s="574" t="s">
        <v>953</v>
      </c>
    </row>
    <row r="137" spans="1:69" ht="109.8" customHeight="1">
      <c r="A137" s="575"/>
      <c r="B137" s="575"/>
      <c r="C137" s="575"/>
      <c r="D137" s="575"/>
      <c r="E137" s="572"/>
      <c r="F137" s="573"/>
      <c r="G137" s="575"/>
      <c r="H137" s="575"/>
      <c r="I137" s="575"/>
      <c r="J137" s="575"/>
      <c r="K137" s="575"/>
      <c r="L137" s="306" t="s">
        <v>44</v>
      </c>
      <c r="M137" s="306" t="s">
        <v>45</v>
      </c>
      <c r="N137" s="306" t="s">
        <v>46</v>
      </c>
      <c r="O137" s="306" t="s">
        <v>47</v>
      </c>
      <c r="P137" s="306" t="s">
        <v>48</v>
      </c>
      <c r="Q137" s="306" t="s">
        <v>49</v>
      </c>
      <c r="R137" s="306" t="s">
        <v>50</v>
      </c>
      <c r="S137" s="306" t="s">
        <v>51</v>
      </c>
      <c r="T137" s="575"/>
      <c r="U137" s="575"/>
      <c r="V137" s="575"/>
      <c r="W137" s="575"/>
      <c r="X137" s="575"/>
      <c r="Y137" s="575"/>
      <c r="Z137" s="575"/>
      <c r="AA137" s="575"/>
      <c r="AB137" s="307" t="s">
        <v>15</v>
      </c>
      <c r="AC137" s="307" t="s">
        <v>87</v>
      </c>
      <c r="AD137" s="307" t="s">
        <v>88</v>
      </c>
      <c r="AE137" s="307" t="s">
        <v>52</v>
      </c>
      <c r="AF137" s="307" t="s">
        <v>53</v>
      </c>
      <c r="AG137" s="307" t="s">
        <v>54</v>
      </c>
      <c r="AH137" s="307" t="s">
        <v>55</v>
      </c>
      <c r="AI137" s="307" t="s">
        <v>89</v>
      </c>
      <c r="AJ137" s="307" t="s">
        <v>16</v>
      </c>
      <c r="AK137" s="307" t="s">
        <v>973</v>
      </c>
      <c r="AL137" s="307" t="s">
        <v>84</v>
      </c>
      <c r="AM137" s="306" t="s">
        <v>56</v>
      </c>
      <c r="AN137" s="306" t="s">
        <v>57</v>
      </c>
      <c r="AO137" s="306" t="s">
        <v>58</v>
      </c>
      <c r="AP137" s="306" t="s">
        <v>59</v>
      </c>
      <c r="AQ137" s="306" t="s">
        <v>60</v>
      </c>
      <c r="AR137" s="306" t="s">
        <v>974</v>
      </c>
      <c r="AS137" s="306" t="s">
        <v>975</v>
      </c>
      <c r="AT137" s="306" t="s">
        <v>976</v>
      </c>
      <c r="AU137" s="306" t="s">
        <v>7</v>
      </c>
      <c r="AV137" s="306" t="s">
        <v>8</v>
      </c>
      <c r="AW137" s="306" t="s">
        <v>9</v>
      </c>
      <c r="AX137" s="306" t="s">
        <v>61</v>
      </c>
      <c r="AY137" s="306" t="s">
        <v>10</v>
      </c>
      <c r="AZ137" s="306" t="s">
        <v>11</v>
      </c>
      <c r="BA137" s="306" t="s">
        <v>12</v>
      </c>
      <c r="BB137" s="306" t="s">
        <v>6</v>
      </c>
      <c r="BC137" s="306" t="s">
        <v>977</v>
      </c>
      <c r="BD137" s="306" t="s">
        <v>978</v>
      </c>
      <c r="BE137" s="306" t="s">
        <v>979</v>
      </c>
      <c r="BF137" s="306" t="s">
        <v>980</v>
      </c>
      <c r="BG137" s="306" t="s">
        <v>981</v>
      </c>
      <c r="BH137" s="306" t="s">
        <v>62</v>
      </c>
      <c r="BI137" s="306" t="s">
        <v>63</v>
      </c>
      <c r="BJ137" s="306" t="s">
        <v>64</v>
      </c>
      <c r="BK137" s="306" t="s">
        <v>982</v>
      </c>
      <c r="BL137" s="306" t="s">
        <v>65</v>
      </c>
      <c r="BM137" s="306" t="s">
        <v>983</v>
      </c>
      <c r="BN137" s="306" t="s">
        <v>66</v>
      </c>
      <c r="BO137" s="306" t="s">
        <v>67</v>
      </c>
      <c r="BP137" s="306" t="s">
        <v>11</v>
      </c>
      <c r="BQ137" s="575"/>
    </row>
    <row r="138" spans="1:69" ht="19.8" customHeight="1">
      <c r="A138" s="292" t="s">
        <v>123</v>
      </c>
      <c r="B138" s="297" t="s">
        <v>110</v>
      </c>
      <c r="C138" s="298"/>
      <c r="D138" s="298"/>
      <c r="E138" s="298"/>
      <c r="F138" s="298"/>
      <c r="G138" s="402"/>
      <c r="H138" s="324"/>
      <c r="I138" s="324"/>
      <c r="J138" s="89"/>
      <c r="K138" s="89"/>
      <c r="L138" s="292"/>
      <c r="M138" s="292"/>
      <c r="N138" s="292"/>
      <c r="O138" s="292"/>
      <c r="P138" s="292"/>
      <c r="Q138" s="292"/>
      <c r="R138" s="292"/>
      <c r="S138" s="292"/>
      <c r="T138" s="89"/>
      <c r="U138" s="89"/>
      <c r="V138" s="89"/>
      <c r="W138" s="89"/>
      <c r="X138" s="89"/>
      <c r="Y138" s="89"/>
      <c r="Z138" s="89"/>
      <c r="AA138" s="89"/>
      <c r="AB138" s="89"/>
      <c r="AC138" s="89"/>
      <c r="AD138" s="89"/>
      <c r="AE138" s="89"/>
      <c r="AF138" s="89"/>
      <c r="AG138" s="89"/>
      <c r="AH138" s="89"/>
      <c r="AI138" s="89"/>
      <c r="AJ138" s="89"/>
      <c r="AK138" s="89"/>
      <c r="AL138" s="89"/>
      <c r="AM138" s="325"/>
      <c r="AN138" s="325"/>
      <c r="AO138" s="325"/>
      <c r="AP138" s="325"/>
      <c r="AQ138" s="325"/>
      <c r="AR138" s="325"/>
      <c r="AS138" s="325"/>
      <c r="AT138" s="325"/>
      <c r="AU138" s="325"/>
      <c r="AV138" s="325"/>
      <c r="AW138" s="325"/>
      <c r="AX138" s="325"/>
      <c r="AY138" s="325"/>
      <c r="AZ138" s="325"/>
      <c r="BA138" s="325"/>
      <c r="BB138" s="325"/>
      <c r="BC138" s="325"/>
      <c r="BD138" s="325"/>
      <c r="BE138" s="325"/>
      <c r="BF138" s="325"/>
      <c r="BG138" s="325"/>
      <c r="BH138" s="325"/>
      <c r="BI138" s="325"/>
      <c r="BJ138" s="325"/>
      <c r="BK138" s="325"/>
      <c r="BL138" s="325"/>
      <c r="BM138" s="325"/>
      <c r="BN138" s="325"/>
      <c r="BO138" s="325"/>
      <c r="BP138" s="325"/>
      <c r="BQ138" s="89"/>
    </row>
    <row r="139" spans="1:69" ht="160.19999999999999" customHeight="1">
      <c r="A139" s="73">
        <v>1</v>
      </c>
      <c r="B139" s="287" t="s">
        <v>1109</v>
      </c>
      <c r="C139" s="288" t="s">
        <v>1110</v>
      </c>
      <c r="D139" s="288" t="s">
        <v>1002</v>
      </c>
      <c r="E139" s="464">
        <f>6000*G139</f>
        <v>8184000</v>
      </c>
      <c r="F139" s="82" t="s">
        <v>146</v>
      </c>
      <c r="G139" s="466">
        <v>1364</v>
      </c>
      <c r="H139" s="75">
        <v>623.54</v>
      </c>
      <c r="I139" s="76">
        <v>1956</v>
      </c>
      <c r="J139" s="76" t="s">
        <v>82</v>
      </c>
      <c r="K139" s="76" t="s">
        <v>185</v>
      </c>
      <c r="L139" s="74" t="s">
        <v>186</v>
      </c>
      <c r="M139" s="74" t="s">
        <v>81</v>
      </c>
      <c r="N139" s="76" t="s">
        <v>82</v>
      </c>
      <c r="O139" s="76" t="s">
        <v>82</v>
      </c>
      <c r="P139" s="74" t="s">
        <v>1063</v>
      </c>
      <c r="Q139" s="74" t="s">
        <v>1064</v>
      </c>
      <c r="R139" s="74" t="s">
        <v>1065</v>
      </c>
      <c r="S139" s="74" t="s">
        <v>968</v>
      </c>
      <c r="T139" s="76" t="s">
        <v>83</v>
      </c>
      <c r="U139" s="74" t="s">
        <v>1111</v>
      </c>
      <c r="V139" s="288" t="s">
        <v>1112</v>
      </c>
      <c r="W139" s="76" t="s">
        <v>82</v>
      </c>
      <c r="X139" s="76" t="s">
        <v>82</v>
      </c>
      <c r="Y139" s="76" t="s">
        <v>83</v>
      </c>
      <c r="Z139" s="76" t="s">
        <v>82</v>
      </c>
      <c r="AA139" s="76" t="s">
        <v>82</v>
      </c>
      <c r="AB139" s="76" t="s">
        <v>82</v>
      </c>
      <c r="AC139" s="76"/>
      <c r="AD139" s="74"/>
      <c r="AE139" s="74"/>
      <c r="AF139" s="76"/>
      <c r="AG139" s="74"/>
      <c r="AH139" s="76" t="s">
        <v>83</v>
      </c>
      <c r="AI139" s="74" t="s">
        <v>136</v>
      </c>
      <c r="AJ139" s="74" t="s">
        <v>136</v>
      </c>
      <c r="AK139" s="74" t="s">
        <v>83</v>
      </c>
      <c r="AL139" s="305" t="s">
        <v>136</v>
      </c>
      <c r="AM139" s="76" t="s">
        <v>82</v>
      </c>
      <c r="AN139" s="76" t="s">
        <v>82</v>
      </c>
      <c r="AO139" s="76" t="s">
        <v>83</v>
      </c>
      <c r="AP139" s="76" t="s">
        <v>82</v>
      </c>
      <c r="AQ139" s="76" t="s">
        <v>83</v>
      </c>
      <c r="AR139" s="74" t="s">
        <v>83</v>
      </c>
      <c r="AS139" s="74" t="s">
        <v>83</v>
      </c>
      <c r="AT139" s="74" t="s">
        <v>83</v>
      </c>
      <c r="AU139" s="76" t="s">
        <v>83</v>
      </c>
      <c r="AV139" s="76" t="s">
        <v>83</v>
      </c>
      <c r="AW139" s="76" t="s">
        <v>187</v>
      </c>
      <c r="AX139" s="76" t="s">
        <v>82</v>
      </c>
      <c r="AY139" s="76" t="s">
        <v>82</v>
      </c>
      <c r="AZ139" s="74"/>
      <c r="BA139" s="76" t="s">
        <v>82</v>
      </c>
      <c r="BB139" s="76" t="s">
        <v>82</v>
      </c>
      <c r="BC139" s="74" t="s">
        <v>1113</v>
      </c>
      <c r="BD139" s="74" t="s">
        <v>188</v>
      </c>
      <c r="BE139" s="74" t="s">
        <v>85</v>
      </c>
      <c r="BF139" s="74" t="s">
        <v>186</v>
      </c>
      <c r="BG139" s="74" t="s">
        <v>186</v>
      </c>
      <c r="BH139" s="76" t="s">
        <v>194</v>
      </c>
      <c r="BI139" s="76" t="s">
        <v>83</v>
      </c>
      <c r="BJ139" s="76" t="s">
        <v>194</v>
      </c>
      <c r="BK139" s="77" t="s">
        <v>961</v>
      </c>
      <c r="BL139" s="76" t="s">
        <v>82</v>
      </c>
      <c r="BM139" s="77" t="s">
        <v>1114</v>
      </c>
      <c r="BN139" s="76" t="s">
        <v>82</v>
      </c>
      <c r="BO139" s="76" t="s">
        <v>82</v>
      </c>
      <c r="BP139" s="74"/>
      <c r="BQ139" s="351" t="s">
        <v>1115</v>
      </c>
    </row>
    <row r="140" spans="1:69" ht="37.200000000000003" customHeight="1">
      <c r="A140" s="73">
        <v>2</v>
      </c>
      <c r="B140" s="287" t="s">
        <v>1116</v>
      </c>
      <c r="C140" s="288" t="s">
        <v>1110</v>
      </c>
      <c r="D140" s="288" t="s">
        <v>1002</v>
      </c>
      <c r="E140" s="464">
        <f>2000*G140</f>
        <v>77000</v>
      </c>
      <c r="F140" s="82" t="s">
        <v>146</v>
      </c>
      <c r="G140" s="289">
        <v>38.5</v>
      </c>
      <c r="H140" s="289">
        <v>45</v>
      </c>
      <c r="I140" s="291">
        <v>1993</v>
      </c>
      <c r="J140" s="76" t="s">
        <v>82</v>
      </c>
      <c r="K140" s="76" t="s">
        <v>201</v>
      </c>
      <c r="L140" s="74" t="s">
        <v>81</v>
      </c>
      <c r="M140" s="74" t="s">
        <v>188</v>
      </c>
      <c r="N140" s="76" t="s">
        <v>83</v>
      </c>
      <c r="O140" s="76" t="s">
        <v>83</v>
      </c>
      <c r="P140" s="74" t="s">
        <v>1063</v>
      </c>
      <c r="Q140" s="74" t="s">
        <v>1064</v>
      </c>
      <c r="R140" s="74" t="s">
        <v>1065</v>
      </c>
      <c r="S140" s="74" t="s">
        <v>968</v>
      </c>
      <c r="T140" s="76" t="s">
        <v>83</v>
      </c>
      <c r="U140" s="74" t="s">
        <v>969</v>
      </c>
      <c r="V140" s="74"/>
      <c r="W140" s="76" t="s">
        <v>83</v>
      </c>
      <c r="X140" s="76" t="s">
        <v>83</v>
      </c>
      <c r="Y140" s="76" t="s">
        <v>83</v>
      </c>
      <c r="Z140" s="76" t="s">
        <v>83</v>
      </c>
      <c r="AA140" s="76" t="s">
        <v>83</v>
      </c>
      <c r="AB140" s="76" t="s">
        <v>82</v>
      </c>
      <c r="AC140" s="76"/>
      <c r="AD140" s="74"/>
      <c r="AE140" s="74"/>
      <c r="AF140" s="76"/>
      <c r="AG140" s="74"/>
      <c r="AH140" s="76" t="s">
        <v>83</v>
      </c>
      <c r="AI140" s="74" t="s">
        <v>136</v>
      </c>
      <c r="AJ140" s="74" t="s">
        <v>136</v>
      </c>
      <c r="AK140" s="74" t="s">
        <v>83</v>
      </c>
      <c r="AL140" s="305" t="s">
        <v>136</v>
      </c>
      <c r="AM140" s="76" t="s">
        <v>82</v>
      </c>
      <c r="AN140" s="76" t="s">
        <v>82</v>
      </c>
      <c r="AO140" s="76" t="s">
        <v>83</v>
      </c>
      <c r="AP140" s="76" t="s">
        <v>83</v>
      </c>
      <c r="AQ140" s="76" t="s">
        <v>83</v>
      </c>
      <c r="AR140" s="74" t="s">
        <v>83</v>
      </c>
      <c r="AS140" s="74" t="s">
        <v>83</v>
      </c>
      <c r="AT140" s="74" t="s">
        <v>83</v>
      </c>
      <c r="AU140" s="76" t="s">
        <v>83</v>
      </c>
      <c r="AV140" s="76" t="s">
        <v>83</v>
      </c>
      <c r="AW140" s="76" t="s">
        <v>202</v>
      </c>
      <c r="AX140" s="76" t="s">
        <v>82</v>
      </c>
      <c r="AY140" s="76" t="s">
        <v>82</v>
      </c>
      <c r="AZ140" s="74"/>
      <c r="BA140" s="76" t="s">
        <v>82</v>
      </c>
      <c r="BB140" s="76" t="s">
        <v>82</v>
      </c>
      <c r="BC140" s="74" t="s">
        <v>189</v>
      </c>
      <c r="BD140" s="74" t="s">
        <v>188</v>
      </c>
      <c r="BE140" s="74" t="s">
        <v>188</v>
      </c>
      <c r="BF140" s="74" t="s">
        <v>81</v>
      </c>
      <c r="BG140" s="74" t="s">
        <v>188</v>
      </c>
      <c r="BH140" s="76" t="s">
        <v>83</v>
      </c>
      <c r="BI140" s="76" t="s">
        <v>83</v>
      </c>
      <c r="BJ140" s="76" t="s">
        <v>83</v>
      </c>
      <c r="BK140" s="77" t="s">
        <v>961</v>
      </c>
      <c r="BL140" s="76" t="s">
        <v>82</v>
      </c>
      <c r="BM140" s="77" t="s">
        <v>83</v>
      </c>
      <c r="BN140" s="76" t="s">
        <v>82</v>
      </c>
      <c r="BO140" s="76" t="s">
        <v>82</v>
      </c>
      <c r="BP140" s="74"/>
      <c r="BQ140" s="24" t="s">
        <v>83</v>
      </c>
    </row>
    <row r="141" spans="1:69" ht="40.799999999999997" customHeight="1">
      <c r="A141" s="73">
        <v>3</v>
      </c>
      <c r="B141" s="287" t="s">
        <v>1117</v>
      </c>
      <c r="C141" s="288" t="s">
        <v>1110</v>
      </c>
      <c r="D141" s="288" t="s">
        <v>1002</v>
      </c>
      <c r="E141" s="464">
        <f>2000*G141</f>
        <v>154800</v>
      </c>
      <c r="F141" s="82" t="s">
        <v>146</v>
      </c>
      <c r="G141" s="289">
        <v>77.400000000000006</v>
      </c>
      <c r="H141" s="289">
        <v>85</v>
      </c>
      <c r="I141" s="291">
        <v>1950</v>
      </c>
      <c r="J141" s="76" t="s">
        <v>82</v>
      </c>
      <c r="K141" s="76" t="s">
        <v>185</v>
      </c>
      <c r="L141" s="74" t="s">
        <v>81</v>
      </c>
      <c r="M141" s="74" t="s">
        <v>188</v>
      </c>
      <c r="N141" s="76" t="s">
        <v>83</v>
      </c>
      <c r="O141" s="76" t="s">
        <v>83</v>
      </c>
      <c r="P141" s="74" t="s">
        <v>1063</v>
      </c>
      <c r="Q141" s="74" t="s">
        <v>1064</v>
      </c>
      <c r="R141" s="74" t="s">
        <v>1065</v>
      </c>
      <c r="S141" s="74" t="s">
        <v>968</v>
      </c>
      <c r="T141" s="76" t="s">
        <v>83</v>
      </c>
      <c r="U141" s="74" t="s">
        <v>969</v>
      </c>
      <c r="V141" s="352" t="s">
        <v>1118</v>
      </c>
      <c r="W141" s="76" t="s">
        <v>83</v>
      </c>
      <c r="X141" s="76" t="s">
        <v>83</v>
      </c>
      <c r="Y141" s="76" t="s">
        <v>83</v>
      </c>
      <c r="Z141" s="76" t="s">
        <v>83</v>
      </c>
      <c r="AA141" s="76" t="s">
        <v>83</v>
      </c>
      <c r="AB141" s="76" t="s">
        <v>82</v>
      </c>
      <c r="AC141" s="76"/>
      <c r="AD141" s="74"/>
      <c r="AE141" s="74"/>
      <c r="AF141" s="76"/>
      <c r="AG141" s="74"/>
      <c r="AH141" s="76" t="s">
        <v>83</v>
      </c>
      <c r="AI141" s="74" t="s">
        <v>136</v>
      </c>
      <c r="AJ141" s="74" t="s">
        <v>136</v>
      </c>
      <c r="AK141" s="74" t="s">
        <v>83</v>
      </c>
      <c r="AL141" s="305" t="s">
        <v>136</v>
      </c>
      <c r="AM141" s="76" t="s">
        <v>82</v>
      </c>
      <c r="AN141" s="76" t="s">
        <v>82</v>
      </c>
      <c r="AO141" s="76" t="s">
        <v>83</v>
      </c>
      <c r="AP141" s="76" t="s">
        <v>83</v>
      </c>
      <c r="AQ141" s="76" t="s">
        <v>83</v>
      </c>
      <c r="AR141" s="74" t="s">
        <v>83</v>
      </c>
      <c r="AS141" s="74" t="s">
        <v>83</v>
      </c>
      <c r="AT141" s="74" t="s">
        <v>83</v>
      </c>
      <c r="AU141" s="76" t="s">
        <v>83</v>
      </c>
      <c r="AV141" s="76" t="s">
        <v>83</v>
      </c>
      <c r="AW141" s="76" t="s">
        <v>1045</v>
      </c>
      <c r="AX141" s="76" t="s">
        <v>82</v>
      </c>
      <c r="AY141" s="76" t="s">
        <v>82</v>
      </c>
      <c r="AZ141" s="74"/>
      <c r="BA141" s="76" t="s">
        <v>82</v>
      </c>
      <c r="BB141" s="76" t="s">
        <v>82</v>
      </c>
      <c r="BC141" s="74" t="s">
        <v>81</v>
      </c>
      <c r="BD141" s="74" t="s">
        <v>188</v>
      </c>
      <c r="BE141" s="74" t="s">
        <v>188</v>
      </c>
      <c r="BF141" s="74" t="s">
        <v>188</v>
      </c>
      <c r="BG141" s="74" t="s">
        <v>188</v>
      </c>
      <c r="BH141" s="76" t="s">
        <v>83</v>
      </c>
      <c r="BI141" s="76" t="s">
        <v>83</v>
      </c>
      <c r="BJ141" s="76" t="s">
        <v>83</v>
      </c>
      <c r="BK141" s="77" t="s">
        <v>961</v>
      </c>
      <c r="BL141" s="76" t="s">
        <v>82</v>
      </c>
      <c r="BM141" s="77" t="s">
        <v>83</v>
      </c>
      <c r="BN141" s="76" t="s">
        <v>82</v>
      </c>
      <c r="BO141" s="76" t="s">
        <v>82</v>
      </c>
      <c r="BP141" s="74"/>
      <c r="BQ141" s="24" t="s">
        <v>83</v>
      </c>
    </row>
    <row r="142" spans="1:69" ht="35.4" customHeight="1">
      <c r="A142" s="73">
        <v>4</v>
      </c>
      <c r="B142" s="349" t="s">
        <v>1127</v>
      </c>
      <c r="C142" s="288" t="s">
        <v>1110</v>
      </c>
      <c r="D142" s="288"/>
      <c r="E142" s="301">
        <v>298098</v>
      </c>
      <c r="F142" s="82" t="s">
        <v>122</v>
      </c>
      <c r="G142" s="75"/>
      <c r="H142" s="75"/>
      <c r="I142" s="76">
        <v>2020</v>
      </c>
      <c r="J142" s="76" t="s">
        <v>82</v>
      </c>
      <c r="K142" s="76"/>
      <c r="L142" s="74"/>
      <c r="M142" s="74"/>
      <c r="N142" s="76"/>
      <c r="O142" s="76"/>
      <c r="P142" s="74"/>
      <c r="Q142" s="74"/>
      <c r="R142" s="74"/>
      <c r="S142" s="74"/>
      <c r="T142" s="76"/>
      <c r="U142" s="74"/>
      <c r="V142" s="74"/>
      <c r="W142" s="76"/>
      <c r="X142" s="76"/>
      <c r="Y142" s="76"/>
      <c r="Z142" s="76"/>
      <c r="AA142" s="76"/>
      <c r="AB142" s="76"/>
      <c r="AC142" s="76"/>
      <c r="AD142" s="74"/>
      <c r="AE142" s="74"/>
      <c r="AF142" s="76"/>
      <c r="AG142" s="74"/>
      <c r="AH142" s="76" t="s">
        <v>83</v>
      </c>
      <c r="AI142" s="74" t="s">
        <v>136</v>
      </c>
      <c r="AJ142" s="74" t="s">
        <v>136</v>
      </c>
      <c r="AK142" s="74" t="s">
        <v>83</v>
      </c>
      <c r="AL142" s="305" t="s">
        <v>136</v>
      </c>
      <c r="AM142" s="76" t="s">
        <v>82</v>
      </c>
      <c r="AN142" s="76"/>
      <c r="AO142" s="76"/>
      <c r="AP142" s="76"/>
      <c r="AQ142" s="76"/>
      <c r="AR142" s="74"/>
      <c r="AS142" s="74"/>
      <c r="AT142" s="74"/>
      <c r="AU142" s="76"/>
      <c r="AV142" s="76"/>
      <c r="AW142" s="76"/>
      <c r="AX142" s="76"/>
      <c r="AY142" s="76"/>
      <c r="AZ142" s="74"/>
      <c r="BA142" s="76"/>
      <c r="BB142" s="76"/>
      <c r="BC142" s="74"/>
      <c r="BD142" s="74"/>
      <c r="BE142" s="74"/>
      <c r="BF142" s="74"/>
      <c r="BG142" s="74"/>
      <c r="BH142" s="76"/>
      <c r="BI142" s="76"/>
      <c r="BJ142" s="76"/>
      <c r="BK142" s="77" t="s">
        <v>961</v>
      </c>
      <c r="BL142" s="76"/>
      <c r="BM142" s="77"/>
      <c r="BN142" s="76"/>
      <c r="BO142" s="76"/>
      <c r="BP142" s="74"/>
      <c r="BQ142" s="24" t="s">
        <v>82</v>
      </c>
    </row>
    <row r="143" spans="1:69" ht="37.200000000000003" customHeight="1">
      <c r="A143" s="350">
        <v>5</v>
      </c>
      <c r="B143" s="349" t="s">
        <v>1126</v>
      </c>
      <c r="C143" s="288" t="s">
        <v>1110</v>
      </c>
      <c r="D143" s="288"/>
      <c r="E143" s="301">
        <v>187438.97</v>
      </c>
      <c r="F143" s="82" t="s">
        <v>122</v>
      </c>
      <c r="G143" s="75"/>
      <c r="H143" s="75"/>
      <c r="I143" s="76">
        <v>2020</v>
      </c>
      <c r="J143" s="299"/>
      <c r="K143" s="299"/>
      <c r="L143" s="299"/>
      <c r="M143" s="299"/>
      <c r="N143" s="299"/>
      <c r="O143" s="299"/>
      <c r="P143" s="299"/>
      <c r="Q143" s="299"/>
      <c r="R143" s="299"/>
      <c r="S143" s="299"/>
      <c r="T143" s="299"/>
      <c r="U143" s="299"/>
      <c r="V143" s="299"/>
      <c r="W143" s="299"/>
      <c r="X143" s="299"/>
      <c r="Y143" s="299"/>
      <c r="Z143" s="299"/>
      <c r="AA143" s="299"/>
      <c r="AB143" s="299"/>
      <c r="AC143" s="299"/>
      <c r="AD143" s="299"/>
      <c r="AE143" s="299"/>
      <c r="AF143" s="299"/>
      <c r="AG143" s="299"/>
      <c r="AH143" s="299"/>
      <c r="AI143" s="299"/>
      <c r="AJ143" s="299"/>
      <c r="AK143" s="299"/>
      <c r="AL143" s="299"/>
      <c r="AM143" s="299"/>
      <c r="AN143" s="299"/>
      <c r="AO143" s="299"/>
      <c r="AP143" s="299"/>
      <c r="AQ143" s="299"/>
      <c r="AR143" s="299"/>
      <c r="AS143" s="299"/>
      <c r="AT143" s="299"/>
      <c r="AU143" s="299"/>
      <c r="AV143" s="299"/>
      <c r="AW143" s="299"/>
      <c r="AX143" s="299"/>
      <c r="AY143" s="299"/>
      <c r="AZ143" s="299"/>
      <c r="BA143" s="299"/>
      <c r="BB143" s="299"/>
      <c r="BC143" s="299"/>
      <c r="BD143" s="299"/>
      <c r="BE143" s="299"/>
      <c r="BF143" s="299"/>
      <c r="BG143" s="299"/>
      <c r="BH143" s="299"/>
      <c r="BI143" s="299"/>
      <c r="BJ143" s="299"/>
      <c r="BK143" s="299"/>
      <c r="BL143" s="299"/>
      <c r="BM143" s="299"/>
      <c r="BN143" s="299"/>
      <c r="BO143" s="299"/>
      <c r="BP143" s="299"/>
      <c r="BQ143" s="299"/>
    </row>
    <row r="144" spans="1:69" ht="26.4" customHeight="1">
      <c r="A144" s="321" t="s">
        <v>124</v>
      </c>
      <c r="B144" s="322" t="s">
        <v>111</v>
      </c>
      <c r="C144" s="294"/>
      <c r="D144" s="294"/>
      <c r="E144" s="357"/>
      <c r="F144" s="298"/>
      <c r="G144" s="299"/>
      <c r="H144" s="299"/>
      <c r="I144" s="299"/>
      <c r="J144" s="299"/>
      <c r="K144" s="299"/>
      <c r="L144" s="299"/>
      <c r="M144" s="299"/>
      <c r="N144" s="299"/>
      <c r="O144" s="299"/>
      <c r="P144" s="299"/>
      <c r="Q144" s="299"/>
      <c r="R144" s="299"/>
      <c r="S144" s="299"/>
      <c r="T144" s="299"/>
      <c r="U144" s="299"/>
      <c r="V144" s="299"/>
      <c r="W144" s="299"/>
      <c r="X144" s="299"/>
      <c r="Y144" s="299"/>
      <c r="Z144" s="299"/>
      <c r="AA144" s="299"/>
      <c r="AB144" s="299"/>
      <c r="AC144" s="299"/>
      <c r="AD144" s="299"/>
      <c r="AE144" s="299"/>
      <c r="AF144" s="299"/>
      <c r="AG144" s="299"/>
      <c r="AH144" s="299"/>
      <c r="AI144" s="299"/>
      <c r="AJ144" s="299"/>
      <c r="AK144" s="299"/>
      <c r="AL144" s="299"/>
      <c r="AM144" s="299"/>
      <c r="AN144" s="299"/>
      <c r="AO144" s="299"/>
      <c r="AP144" s="299"/>
      <c r="AQ144" s="299"/>
      <c r="AR144" s="299"/>
      <c r="AS144" s="299"/>
      <c r="AT144" s="299"/>
      <c r="AU144" s="299"/>
      <c r="AV144" s="299"/>
      <c r="AW144" s="299"/>
      <c r="AX144" s="299"/>
      <c r="AY144" s="299"/>
      <c r="AZ144" s="299"/>
      <c r="BA144" s="299"/>
      <c r="BB144" s="299"/>
      <c r="BC144" s="299"/>
      <c r="BD144" s="299"/>
      <c r="BE144" s="299"/>
      <c r="BF144" s="299"/>
      <c r="BG144" s="299"/>
      <c r="BH144" s="299"/>
      <c r="BI144" s="299"/>
      <c r="BJ144" s="299"/>
      <c r="BK144" s="299"/>
      <c r="BL144" s="299"/>
      <c r="BM144" s="299"/>
      <c r="BN144" s="299"/>
      <c r="BO144" s="299"/>
      <c r="BP144" s="299"/>
      <c r="BQ144" s="299"/>
    </row>
    <row r="145" spans="1:69" ht="28.8" customHeight="1">
      <c r="A145" s="20">
        <v>1</v>
      </c>
      <c r="B145" s="99" t="s">
        <v>1120</v>
      </c>
      <c r="C145" s="99" t="s">
        <v>1110</v>
      </c>
      <c r="D145" s="78"/>
      <c r="E145" s="549">
        <v>22218</v>
      </c>
      <c r="F145" s="82" t="s">
        <v>122</v>
      </c>
      <c r="G145" s="193"/>
      <c r="H145" s="193"/>
      <c r="I145" s="21">
        <v>1986</v>
      </c>
      <c r="J145" s="299"/>
      <c r="K145" s="299"/>
      <c r="L145" s="299"/>
      <c r="M145" s="299"/>
      <c r="N145" s="299"/>
      <c r="O145" s="299"/>
      <c r="P145" s="299"/>
      <c r="Q145" s="299"/>
      <c r="R145" s="299"/>
      <c r="S145" s="299"/>
      <c r="T145" s="299"/>
      <c r="U145" s="299"/>
      <c r="V145" s="299"/>
      <c r="W145" s="299"/>
      <c r="X145" s="299"/>
      <c r="Y145" s="299"/>
      <c r="Z145" s="299"/>
      <c r="AA145" s="299"/>
      <c r="AB145" s="299"/>
      <c r="AC145" s="299"/>
      <c r="AD145" s="299"/>
      <c r="AE145" s="299"/>
      <c r="AF145" s="299"/>
      <c r="AG145" s="299"/>
      <c r="AH145" s="299"/>
      <c r="AI145" s="299"/>
      <c r="AJ145" s="299"/>
      <c r="AK145" s="299"/>
      <c r="AL145" s="299"/>
      <c r="AM145" s="299"/>
      <c r="AN145" s="299"/>
      <c r="AO145" s="299"/>
      <c r="AP145" s="299"/>
      <c r="AQ145" s="299"/>
      <c r="AR145" s="299"/>
      <c r="AS145" s="299"/>
      <c r="AT145" s="299"/>
      <c r="AU145" s="299"/>
      <c r="AV145" s="299"/>
      <c r="AW145" s="299"/>
      <c r="AX145" s="299"/>
      <c r="AY145" s="299"/>
      <c r="AZ145" s="299"/>
      <c r="BA145" s="299"/>
      <c r="BB145" s="299"/>
      <c r="BC145" s="299"/>
      <c r="BD145" s="299"/>
      <c r="BE145" s="299"/>
      <c r="BF145" s="299"/>
      <c r="BG145" s="299"/>
      <c r="BH145" s="299"/>
      <c r="BI145" s="299"/>
      <c r="BJ145" s="299"/>
      <c r="BK145" s="299"/>
      <c r="BL145" s="299"/>
      <c r="BM145" s="299"/>
      <c r="BN145" s="299"/>
      <c r="BO145" s="299"/>
      <c r="BP145" s="299"/>
      <c r="BQ145" s="299"/>
    </row>
    <row r="146" spans="1:69" ht="27.6" customHeight="1">
      <c r="A146" s="20">
        <v>2</v>
      </c>
      <c r="B146" s="99" t="s">
        <v>1121</v>
      </c>
      <c r="C146" s="99" t="s">
        <v>1110</v>
      </c>
      <c r="D146" s="78"/>
      <c r="E146" s="208">
        <v>105846.58</v>
      </c>
      <c r="F146" s="82" t="s">
        <v>122</v>
      </c>
      <c r="G146" s="78"/>
      <c r="H146" s="78"/>
      <c r="I146" s="21" t="s">
        <v>1125</v>
      </c>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row>
    <row r="147" spans="1:69" ht="33.6" customHeight="1">
      <c r="A147" s="20">
        <v>3</v>
      </c>
      <c r="B147" s="99" t="s">
        <v>1122</v>
      </c>
      <c r="C147" s="99" t="s">
        <v>1110</v>
      </c>
      <c r="D147" s="78"/>
      <c r="E147" s="208">
        <v>444053.84</v>
      </c>
      <c r="F147" s="82" t="s">
        <v>122</v>
      </c>
      <c r="G147" s="78"/>
      <c r="H147" s="78"/>
      <c r="I147" s="21">
        <v>2014</v>
      </c>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row>
    <row r="148" spans="1:69" ht="32.4" customHeight="1">
      <c r="A148" s="20">
        <v>4</v>
      </c>
      <c r="B148" s="99" t="s">
        <v>1123</v>
      </c>
      <c r="C148" s="99" t="s">
        <v>1110</v>
      </c>
      <c r="D148" s="78"/>
      <c r="E148" s="208">
        <v>79048.679999999993</v>
      </c>
      <c r="F148" s="82" t="s">
        <v>122</v>
      </c>
      <c r="G148" s="78"/>
      <c r="H148" s="78"/>
      <c r="I148" s="21">
        <v>2016</v>
      </c>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row>
    <row r="149" spans="1:69" ht="34.799999999999997" customHeight="1">
      <c r="A149" s="20">
        <v>5</v>
      </c>
      <c r="B149" s="99" t="s">
        <v>1124</v>
      </c>
      <c r="C149" s="99" t="s">
        <v>1110</v>
      </c>
      <c r="D149" s="78"/>
      <c r="E149" s="208">
        <v>562900.28</v>
      </c>
      <c r="F149" s="82" t="s">
        <v>122</v>
      </c>
      <c r="G149" s="78"/>
      <c r="H149" s="78"/>
      <c r="I149" s="21">
        <v>2025</v>
      </c>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row>
    <row r="150" spans="1:69" ht="27.6" customHeight="1">
      <c r="A150" s="309" t="s">
        <v>125</v>
      </c>
      <c r="B150" s="553" t="s">
        <v>76</v>
      </c>
      <c r="C150" s="103"/>
      <c r="D150" s="103"/>
      <c r="E150" s="284">
        <f>497617+99597+35055</f>
        <v>632269</v>
      </c>
      <c r="F150" s="82" t="s">
        <v>122</v>
      </c>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row>
    <row r="151" spans="1:69" ht="25.8" customHeight="1">
      <c r="A151" s="309"/>
      <c r="B151" s="191" t="s">
        <v>952</v>
      </c>
      <c r="C151" s="99"/>
      <c r="D151" s="74"/>
      <c r="E151" s="285">
        <v>83448.479999999996</v>
      </c>
      <c r="F151" s="81" t="s">
        <v>122</v>
      </c>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row>
    <row r="152" spans="1:69" ht="27.6" customHeight="1">
      <c r="A152" s="346"/>
      <c r="B152" s="440" t="s">
        <v>1129</v>
      </c>
      <c r="C152" s="100"/>
      <c r="D152" s="100"/>
      <c r="E152" s="207">
        <v>14257.6</v>
      </c>
      <c r="F152" s="81" t="s">
        <v>122</v>
      </c>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row>
    <row r="155" spans="1:69" ht="24.6" customHeight="1">
      <c r="A155" s="79">
        <v>8</v>
      </c>
      <c r="B155" s="353" t="s">
        <v>246</v>
      </c>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row>
    <row r="156" spans="1:69" ht="13.8" customHeight="1">
      <c r="A156" s="574" t="s">
        <v>0</v>
      </c>
      <c r="B156" s="574" t="s">
        <v>31</v>
      </c>
      <c r="C156" s="574" t="s">
        <v>14</v>
      </c>
      <c r="D156" s="574" t="s">
        <v>971</v>
      </c>
      <c r="E156" s="570" t="s">
        <v>158</v>
      </c>
      <c r="F156" s="571"/>
      <c r="G156" s="574" t="s">
        <v>32</v>
      </c>
      <c r="H156" s="574" t="s">
        <v>33</v>
      </c>
      <c r="I156" s="574" t="s">
        <v>34</v>
      </c>
      <c r="J156" s="574" t="s">
        <v>145</v>
      </c>
      <c r="K156" s="574" t="s">
        <v>972</v>
      </c>
      <c r="L156" s="576" t="s">
        <v>35</v>
      </c>
      <c r="M156" s="576"/>
      <c r="N156" s="576"/>
      <c r="O156" s="576"/>
      <c r="P156" s="577" t="s">
        <v>36</v>
      </c>
      <c r="Q156" s="578"/>
      <c r="R156" s="578"/>
      <c r="S156" s="579"/>
      <c r="T156" s="574" t="s">
        <v>37</v>
      </c>
      <c r="U156" s="574" t="s">
        <v>38</v>
      </c>
      <c r="V156" s="574" t="s">
        <v>112</v>
      </c>
      <c r="W156" s="574" t="s">
        <v>39</v>
      </c>
      <c r="X156" s="574" t="s">
        <v>40</v>
      </c>
      <c r="Y156" s="574" t="s">
        <v>41</v>
      </c>
      <c r="Z156" s="574" t="s">
        <v>42</v>
      </c>
      <c r="AA156" s="574" t="s">
        <v>86</v>
      </c>
      <c r="AB156" s="577" t="s">
        <v>113</v>
      </c>
      <c r="AC156" s="578"/>
      <c r="AD156" s="578"/>
      <c r="AE156" s="578"/>
      <c r="AF156" s="578"/>
      <c r="AG156" s="579"/>
      <c r="AH156" s="577" t="s">
        <v>114</v>
      </c>
      <c r="AI156" s="578"/>
      <c r="AJ156" s="578"/>
      <c r="AK156" s="578"/>
      <c r="AL156" s="579"/>
      <c r="AM156" s="577" t="s">
        <v>3</v>
      </c>
      <c r="AN156" s="578"/>
      <c r="AO156" s="578"/>
      <c r="AP156" s="578"/>
      <c r="AQ156" s="578"/>
      <c r="AR156" s="578"/>
      <c r="AS156" s="578"/>
      <c r="AT156" s="578"/>
      <c r="AU156" s="578"/>
      <c r="AV156" s="578"/>
      <c r="AW156" s="578"/>
      <c r="AX156" s="578"/>
      <c r="AY156" s="578"/>
      <c r="AZ156" s="579"/>
      <c r="BA156" s="577" t="s">
        <v>43</v>
      </c>
      <c r="BB156" s="578"/>
      <c r="BC156" s="578"/>
      <c r="BD156" s="578"/>
      <c r="BE156" s="578"/>
      <c r="BF156" s="578"/>
      <c r="BG156" s="578"/>
      <c r="BH156" s="578"/>
      <c r="BI156" s="578"/>
      <c r="BJ156" s="578"/>
      <c r="BK156" s="578"/>
      <c r="BL156" s="578"/>
      <c r="BM156" s="578"/>
      <c r="BN156" s="578"/>
      <c r="BO156" s="578"/>
      <c r="BP156" s="579"/>
      <c r="BQ156" s="574" t="s">
        <v>953</v>
      </c>
    </row>
    <row r="157" spans="1:69" ht="116.4" customHeight="1">
      <c r="A157" s="575"/>
      <c r="B157" s="575"/>
      <c r="C157" s="575"/>
      <c r="D157" s="575"/>
      <c r="E157" s="572"/>
      <c r="F157" s="573"/>
      <c r="G157" s="575"/>
      <c r="H157" s="575"/>
      <c r="I157" s="575"/>
      <c r="J157" s="575"/>
      <c r="K157" s="575"/>
      <c r="L157" s="306" t="s">
        <v>44</v>
      </c>
      <c r="M157" s="306" t="s">
        <v>45</v>
      </c>
      <c r="N157" s="306" t="s">
        <v>46</v>
      </c>
      <c r="O157" s="306" t="s">
        <v>47</v>
      </c>
      <c r="P157" s="306" t="s">
        <v>48</v>
      </c>
      <c r="Q157" s="306" t="s">
        <v>49</v>
      </c>
      <c r="R157" s="306" t="s">
        <v>50</v>
      </c>
      <c r="S157" s="306" t="s">
        <v>51</v>
      </c>
      <c r="T157" s="575"/>
      <c r="U157" s="575"/>
      <c r="V157" s="575"/>
      <c r="W157" s="575"/>
      <c r="X157" s="575"/>
      <c r="Y157" s="575"/>
      <c r="Z157" s="575"/>
      <c r="AA157" s="575"/>
      <c r="AB157" s="307" t="s">
        <v>15</v>
      </c>
      <c r="AC157" s="307" t="s">
        <v>87</v>
      </c>
      <c r="AD157" s="307" t="s">
        <v>88</v>
      </c>
      <c r="AE157" s="307" t="s">
        <v>52</v>
      </c>
      <c r="AF157" s="307" t="s">
        <v>53</v>
      </c>
      <c r="AG157" s="307" t="s">
        <v>54</v>
      </c>
      <c r="AH157" s="307" t="s">
        <v>55</v>
      </c>
      <c r="AI157" s="307" t="s">
        <v>89</v>
      </c>
      <c r="AJ157" s="307" t="s">
        <v>16</v>
      </c>
      <c r="AK157" s="307" t="s">
        <v>973</v>
      </c>
      <c r="AL157" s="307" t="s">
        <v>84</v>
      </c>
      <c r="AM157" s="306" t="s">
        <v>56</v>
      </c>
      <c r="AN157" s="306" t="s">
        <v>57</v>
      </c>
      <c r="AO157" s="306" t="s">
        <v>58</v>
      </c>
      <c r="AP157" s="306" t="s">
        <v>59</v>
      </c>
      <c r="AQ157" s="306" t="s">
        <v>60</v>
      </c>
      <c r="AR157" s="306" t="s">
        <v>974</v>
      </c>
      <c r="AS157" s="306" t="s">
        <v>975</v>
      </c>
      <c r="AT157" s="306" t="s">
        <v>976</v>
      </c>
      <c r="AU157" s="306" t="s">
        <v>7</v>
      </c>
      <c r="AV157" s="306" t="s">
        <v>8</v>
      </c>
      <c r="AW157" s="306" t="s">
        <v>9</v>
      </c>
      <c r="AX157" s="306" t="s">
        <v>61</v>
      </c>
      <c r="AY157" s="306" t="s">
        <v>10</v>
      </c>
      <c r="AZ157" s="306" t="s">
        <v>11</v>
      </c>
      <c r="BA157" s="306" t="s">
        <v>12</v>
      </c>
      <c r="BB157" s="306" t="s">
        <v>6</v>
      </c>
      <c r="BC157" s="306" t="s">
        <v>977</v>
      </c>
      <c r="BD157" s="306" t="s">
        <v>978</v>
      </c>
      <c r="BE157" s="306" t="s">
        <v>979</v>
      </c>
      <c r="BF157" s="306" t="s">
        <v>980</v>
      </c>
      <c r="BG157" s="306" t="s">
        <v>981</v>
      </c>
      <c r="BH157" s="306" t="s">
        <v>62</v>
      </c>
      <c r="BI157" s="306" t="s">
        <v>63</v>
      </c>
      <c r="BJ157" s="306" t="s">
        <v>64</v>
      </c>
      <c r="BK157" s="306" t="s">
        <v>982</v>
      </c>
      <c r="BL157" s="306" t="s">
        <v>65</v>
      </c>
      <c r="BM157" s="306" t="s">
        <v>983</v>
      </c>
      <c r="BN157" s="306" t="s">
        <v>66</v>
      </c>
      <c r="BO157" s="306" t="s">
        <v>67</v>
      </c>
      <c r="BP157" s="306" t="s">
        <v>11</v>
      </c>
      <c r="BQ157" s="575"/>
    </row>
    <row r="158" spans="1:69" ht="26.4" customHeight="1">
      <c r="A158" s="292" t="s">
        <v>123</v>
      </c>
      <c r="B158" s="297" t="s">
        <v>110</v>
      </c>
      <c r="C158" s="298"/>
      <c r="D158" s="298"/>
      <c r="E158" s="298"/>
      <c r="F158" s="298"/>
      <c r="G158" s="324"/>
      <c r="H158" s="89"/>
      <c r="I158" s="89"/>
      <c r="J158" s="89"/>
      <c r="K158" s="89"/>
      <c r="L158" s="292"/>
      <c r="M158" s="292"/>
      <c r="N158" s="292"/>
      <c r="O158" s="292"/>
      <c r="P158" s="292"/>
      <c r="Q158" s="292"/>
      <c r="R158" s="292"/>
      <c r="S158" s="292"/>
      <c r="T158" s="89"/>
      <c r="U158" s="89"/>
      <c r="V158" s="89"/>
      <c r="W158" s="89"/>
      <c r="X158" s="89"/>
      <c r="Y158" s="89"/>
      <c r="Z158" s="89"/>
      <c r="AA158" s="89"/>
      <c r="AB158" s="89"/>
      <c r="AC158" s="89"/>
      <c r="AD158" s="89"/>
      <c r="AE158" s="89"/>
      <c r="AF158" s="89"/>
      <c r="AG158" s="89"/>
      <c r="AH158" s="89"/>
      <c r="AI158" s="89"/>
      <c r="AJ158" s="89"/>
      <c r="AK158" s="89"/>
      <c r="AL158" s="89"/>
      <c r="AM158" s="325"/>
      <c r="AN158" s="325"/>
      <c r="AO158" s="325"/>
      <c r="AP158" s="325"/>
      <c r="AQ158" s="325"/>
      <c r="AR158" s="325"/>
      <c r="AS158" s="325"/>
      <c r="AT158" s="325"/>
      <c r="AU158" s="325"/>
      <c r="AV158" s="325"/>
      <c r="AW158" s="325"/>
      <c r="AX158" s="325"/>
      <c r="AY158" s="325"/>
      <c r="AZ158" s="325"/>
      <c r="BA158" s="325"/>
      <c r="BB158" s="325"/>
      <c r="BC158" s="325"/>
      <c r="BD158" s="325"/>
      <c r="BE158" s="325"/>
      <c r="BF158" s="325"/>
      <c r="BG158" s="325"/>
      <c r="BH158" s="325"/>
      <c r="BI158" s="325"/>
      <c r="BJ158" s="325"/>
      <c r="BK158" s="325"/>
      <c r="BL158" s="325"/>
      <c r="BM158" s="325"/>
      <c r="BN158" s="325"/>
      <c r="BO158" s="325"/>
      <c r="BP158" s="325"/>
      <c r="BQ158" s="89"/>
    </row>
    <row r="159" spans="1:69" ht="39.6">
      <c r="A159" s="73">
        <v>1</v>
      </c>
      <c r="B159" s="323" t="s">
        <v>1130</v>
      </c>
      <c r="C159" s="74" t="s">
        <v>1131</v>
      </c>
      <c r="D159" s="74" t="s">
        <v>160</v>
      </c>
      <c r="E159" s="464">
        <f t="shared" ref="E159" si="2">6000*G159</f>
        <v>9222000</v>
      </c>
      <c r="F159" s="82" t="s">
        <v>146</v>
      </c>
      <c r="G159" s="75">
        <v>1537</v>
      </c>
      <c r="H159" s="385"/>
      <c r="I159" s="76" t="s">
        <v>1132</v>
      </c>
      <c r="J159" s="387" t="s">
        <v>82</v>
      </c>
      <c r="K159" s="388" t="s">
        <v>185</v>
      </c>
      <c r="L159" s="74" t="s">
        <v>189</v>
      </c>
      <c r="M159" s="74" t="s">
        <v>81</v>
      </c>
      <c r="N159" s="76" t="s">
        <v>83</v>
      </c>
      <c r="O159" s="76" t="s">
        <v>83</v>
      </c>
      <c r="P159" s="386" t="s">
        <v>85</v>
      </c>
      <c r="Q159" s="386" t="s">
        <v>189</v>
      </c>
      <c r="R159" s="74" t="s">
        <v>1133</v>
      </c>
      <c r="S159" s="74" t="s">
        <v>968</v>
      </c>
      <c r="T159" s="76" t="s">
        <v>83</v>
      </c>
      <c r="U159" s="74" t="s">
        <v>1092</v>
      </c>
      <c r="V159" s="386" t="s">
        <v>1178</v>
      </c>
      <c r="W159" s="76" t="s">
        <v>82</v>
      </c>
      <c r="X159" s="76" t="s">
        <v>82</v>
      </c>
      <c r="Y159" s="76" t="s">
        <v>83</v>
      </c>
      <c r="Z159" s="76" t="s">
        <v>82</v>
      </c>
      <c r="AA159" s="76" t="s">
        <v>82</v>
      </c>
      <c r="AB159" s="76" t="s">
        <v>82</v>
      </c>
      <c r="AC159" s="387"/>
      <c r="AD159" s="386"/>
      <c r="AE159" s="386"/>
      <c r="AF159" s="387" t="s">
        <v>83</v>
      </c>
      <c r="AG159" s="386"/>
      <c r="AH159" s="387"/>
      <c r="AI159" s="386"/>
      <c r="AJ159" s="386"/>
      <c r="AK159" s="386"/>
      <c r="AL159" s="389"/>
      <c r="AM159" s="76" t="s">
        <v>82</v>
      </c>
      <c r="AN159" s="76" t="s">
        <v>82</v>
      </c>
      <c r="AO159" s="76" t="s">
        <v>83</v>
      </c>
      <c r="AP159" s="76" t="s">
        <v>82</v>
      </c>
      <c r="AQ159" s="76" t="s">
        <v>82</v>
      </c>
      <c r="AR159" s="74" t="s">
        <v>1134</v>
      </c>
      <c r="AS159" s="74" t="s">
        <v>1043</v>
      </c>
      <c r="AT159" s="74" t="s">
        <v>1043</v>
      </c>
      <c r="AU159" s="76" t="s">
        <v>82</v>
      </c>
      <c r="AV159" s="76" t="s">
        <v>82</v>
      </c>
      <c r="AW159" s="76" t="s">
        <v>187</v>
      </c>
      <c r="AX159" s="76" t="s">
        <v>82</v>
      </c>
      <c r="AY159" s="76" t="s">
        <v>82</v>
      </c>
      <c r="AZ159" s="74"/>
      <c r="BA159" s="76" t="s">
        <v>82</v>
      </c>
      <c r="BB159" s="76" t="s">
        <v>82</v>
      </c>
      <c r="BC159" s="74" t="s">
        <v>1135</v>
      </c>
      <c r="BD159" s="74" t="s">
        <v>1043</v>
      </c>
      <c r="BE159" s="74" t="s">
        <v>186</v>
      </c>
      <c r="BF159" s="74" t="s">
        <v>85</v>
      </c>
      <c r="BG159" s="74" t="s">
        <v>1043</v>
      </c>
      <c r="BH159" s="76" t="s">
        <v>194</v>
      </c>
      <c r="BI159" s="76" t="s">
        <v>194</v>
      </c>
      <c r="BJ159" s="76" t="s">
        <v>194</v>
      </c>
      <c r="BK159" s="77" t="s">
        <v>1043</v>
      </c>
      <c r="BL159" s="76" t="s">
        <v>82</v>
      </c>
      <c r="BM159" s="77" t="s">
        <v>1136</v>
      </c>
      <c r="BN159" s="76" t="s">
        <v>82</v>
      </c>
      <c r="BO159" s="76" t="s">
        <v>82</v>
      </c>
      <c r="BP159" s="74"/>
      <c r="BQ159" s="390" t="s">
        <v>1137</v>
      </c>
    </row>
    <row r="160" spans="1:69" ht="40.200000000000003" customHeight="1">
      <c r="A160" s="73">
        <v>2</v>
      </c>
      <c r="B160" s="323" t="s">
        <v>1138</v>
      </c>
      <c r="C160" s="74" t="s">
        <v>1131</v>
      </c>
      <c r="D160" s="74" t="s">
        <v>160</v>
      </c>
      <c r="E160" s="285">
        <v>772353.31</v>
      </c>
      <c r="F160" s="548" t="s">
        <v>122</v>
      </c>
      <c r="G160" s="75">
        <v>116</v>
      </c>
      <c r="H160" s="385"/>
      <c r="I160" s="76" t="s">
        <v>1139</v>
      </c>
      <c r="J160" s="387" t="s">
        <v>82</v>
      </c>
      <c r="K160" s="388" t="s">
        <v>185</v>
      </c>
      <c r="L160" s="74" t="s">
        <v>81</v>
      </c>
      <c r="M160" s="74" t="s">
        <v>188</v>
      </c>
      <c r="N160" s="76" t="s">
        <v>83</v>
      </c>
      <c r="O160" s="76" t="s">
        <v>83</v>
      </c>
      <c r="P160" s="386" t="s">
        <v>85</v>
      </c>
      <c r="Q160" s="386" t="s">
        <v>81</v>
      </c>
      <c r="R160" s="74" t="s">
        <v>1133</v>
      </c>
      <c r="S160" s="74" t="s">
        <v>968</v>
      </c>
      <c r="T160" s="76" t="s">
        <v>83</v>
      </c>
      <c r="U160" s="74" t="s">
        <v>1140</v>
      </c>
      <c r="V160" s="386" t="s">
        <v>1178</v>
      </c>
      <c r="W160" s="76" t="s">
        <v>83</v>
      </c>
      <c r="X160" s="76" t="s">
        <v>82</v>
      </c>
      <c r="Y160" s="76" t="s">
        <v>83</v>
      </c>
      <c r="Z160" s="76" t="s">
        <v>82</v>
      </c>
      <c r="AA160" s="76" t="s">
        <v>82</v>
      </c>
      <c r="AB160" s="76" t="s">
        <v>82</v>
      </c>
      <c r="AC160" s="387"/>
      <c r="AD160" s="386"/>
      <c r="AE160" s="386"/>
      <c r="AF160" s="387" t="s">
        <v>83</v>
      </c>
      <c r="AG160" s="386"/>
      <c r="AH160" s="387"/>
      <c r="AI160" s="386"/>
      <c r="AJ160" s="386"/>
      <c r="AK160" s="386"/>
      <c r="AL160" s="389"/>
      <c r="AM160" s="76" t="s">
        <v>82</v>
      </c>
      <c r="AN160" s="76" t="s">
        <v>82</v>
      </c>
      <c r="AO160" s="76" t="s">
        <v>83</v>
      </c>
      <c r="AP160" s="76" t="s">
        <v>82</v>
      </c>
      <c r="AQ160" s="76" t="s">
        <v>83</v>
      </c>
      <c r="AR160" s="74" t="s">
        <v>1134</v>
      </c>
      <c r="AS160" s="74" t="s">
        <v>1043</v>
      </c>
      <c r="AT160" s="74" t="s">
        <v>1043</v>
      </c>
      <c r="AU160" s="76" t="s">
        <v>83</v>
      </c>
      <c r="AV160" s="76" t="s">
        <v>83</v>
      </c>
      <c r="AW160" s="76" t="s">
        <v>202</v>
      </c>
      <c r="AX160" s="76" t="s">
        <v>82</v>
      </c>
      <c r="AY160" s="76" t="s">
        <v>82</v>
      </c>
      <c r="AZ160" s="74"/>
      <c r="BA160" s="76" t="s">
        <v>82</v>
      </c>
      <c r="BB160" s="76" t="s">
        <v>82</v>
      </c>
      <c r="BC160" s="74" t="s">
        <v>85</v>
      </c>
      <c r="BD160" s="74" t="s">
        <v>1141</v>
      </c>
      <c r="BE160" s="74" t="s">
        <v>188</v>
      </c>
      <c r="BF160" s="74" t="s">
        <v>85</v>
      </c>
      <c r="BG160" s="74" t="s">
        <v>1043</v>
      </c>
      <c r="BH160" s="76" t="s">
        <v>83</v>
      </c>
      <c r="BI160" s="76" t="s">
        <v>83</v>
      </c>
      <c r="BJ160" s="76" t="s">
        <v>83</v>
      </c>
      <c r="BK160" s="77" t="s">
        <v>1043</v>
      </c>
      <c r="BL160" s="76" t="s">
        <v>82</v>
      </c>
      <c r="BM160" s="77" t="s">
        <v>1043</v>
      </c>
      <c r="BN160" s="76" t="s">
        <v>82</v>
      </c>
      <c r="BO160" s="76" t="s">
        <v>82</v>
      </c>
      <c r="BP160" s="74"/>
      <c r="BQ160" s="390" t="s">
        <v>1137</v>
      </c>
    </row>
    <row r="161" spans="1:69" ht="23.4" customHeight="1">
      <c r="A161" s="321" t="s">
        <v>124</v>
      </c>
      <c r="B161" s="322" t="s">
        <v>111</v>
      </c>
      <c r="C161" s="294"/>
      <c r="D161" s="294"/>
      <c r="E161" s="357"/>
      <c r="F161" s="298"/>
      <c r="G161" s="402"/>
      <c r="H161" s="324"/>
      <c r="I161" s="324"/>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row>
    <row r="162" spans="1:69" ht="22.05" customHeight="1">
      <c r="A162" s="20">
        <v>1</v>
      </c>
      <c r="B162" s="99" t="s">
        <v>1142</v>
      </c>
      <c r="C162" s="99" t="s">
        <v>247</v>
      </c>
      <c r="D162" s="78"/>
      <c r="E162" s="557">
        <v>243550</v>
      </c>
      <c r="F162" s="82" t="s">
        <v>122</v>
      </c>
      <c r="G162" s="102"/>
      <c r="H162" s="78"/>
      <c r="I162" s="21">
        <v>2000</v>
      </c>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row>
    <row r="163" spans="1:69" ht="22.05" customHeight="1">
      <c r="A163" s="20">
        <v>2</v>
      </c>
      <c r="B163" s="99" t="s">
        <v>1143</v>
      </c>
      <c r="C163" s="99" t="s">
        <v>247</v>
      </c>
      <c r="D163" s="78"/>
      <c r="E163" s="327">
        <v>600029</v>
      </c>
      <c r="F163" s="82" t="s">
        <v>122</v>
      </c>
      <c r="G163" s="78"/>
      <c r="H163" s="78"/>
      <c r="I163" s="21">
        <v>2002</v>
      </c>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row>
    <row r="164" spans="1:69" ht="22.05" customHeight="1">
      <c r="A164" s="20">
        <v>3</v>
      </c>
      <c r="B164" s="99" t="s">
        <v>1144</v>
      </c>
      <c r="C164" s="99" t="s">
        <v>247</v>
      </c>
      <c r="D164" s="78"/>
      <c r="E164" s="327">
        <v>21017</v>
      </c>
      <c r="F164" s="82" t="s">
        <v>122</v>
      </c>
      <c r="G164" s="78"/>
      <c r="H164" s="78"/>
      <c r="I164" s="78"/>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row>
    <row r="165" spans="1:69" ht="22.05" customHeight="1">
      <c r="A165" s="20">
        <v>4</v>
      </c>
      <c r="B165" s="99" t="s">
        <v>1145</v>
      </c>
      <c r="C165" s="99" t="s">
        <v>247</v>
      </c>
      <c r="D165" s="78"/>
      <c r="E165" s="327">
        <v>62840</v>
      </c>
      <c r="F165" s="82" t="s">
        <v>122</v>
      </c>
      <c r="G165" s="78"/>
      <c r="H165" s="78"/>
      <c r="I165" s="78"/>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row>
    <row r="166" spans="1:69" ht="22.05" customHeight="1">
      <c r="A166" s="309" t="s">
        <v>125</v>
      </c>
      <c r="B166" s="553" t="s">
        <v>76</v>
      </c>
      <c r="C166" s="103"/>
      <c r="D166" s="103"/>
      <c r="E166" s="284">
        <v>76913.77</v>
      </c>
      <c r="F166" s="82" t="s">
        <v>122</v>
      </c>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row>
    <row r="167" spans="1:69" ht="22.05" customHeight="1">
      <c r="A167" s="309"/>
      <c r="B167" s="191" t="s">
        <v>952</v>
      </c>
      <c r="C167" s="99"/>
      <c r="D167" s="74"/>
      <c r="E167" s="285">
        <v>14083.6</v>
      </c>
      <c r="F167" s="81" t="s">
        <v>122</v>
      </c>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row>
    <row r="168" spans="1:69" ht="23.4" customHeight="1">
      <c r="A168" s="346"/>
      <c r="B168" s="440" t="s">
        <v>1146</v>
      </c>
      <c r="C168" s="100"/>
      <c r="D168" s="100"/>
      <c r="E168" s="207">
        <v>20910</v>
      </c>
      <c r="F168" s="81" t="s">
        <v>122</v>
      </c>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row>
    <row r="169" spans="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row>
    <row r="171" spans="1:69" ht="22.2" customHeight="1">
      <c r="A171" s="353">
        <v>9</v>
      </c>
      <c r="B171" s="353" t="s">
        <v>254</v>
      </c>
    </row>
    <row r="172" spans="1:69" ht="13.8" customHeight="1">
      <c r="A172" s="574" t="s">
        <v>0</v>
      </c>
      <c r="B172" s="574" t="s">
        <v>31</v>
      </c>
      <c r="C172" s="574" t="s">
        <v>14</v>
      </c>
      <c r="D172" s="574" t="s">
        <v>971</v>
      </c>
      <c r="E172" s="570" t="s">
        <v>158</v>
      </c>
      <c r="F172" s="571"/>
      <c r="G172" s="574" t="s">
        <v>32</v>
      </c>
      <c r="H172" s="574" t="s">
        <v>33</v>
      </c>
      <c r="I172" s="574" t="s">
        <v>34</v>
      </c>
      <c r="J172" s="574" t="s">
        <v>145</v>
      </c>
      <c r="K172" s="574" t="s">
        <v>972</v>
      </c>
      <c r="L172" s="576" t="s">
        <v>35</v>
      </c>
      <c r="M172" s="576"/>
      <c r="N172" s="576"/>
      <c r="O172" s="576"/>
      <c r="P172" s="577" t="s">
        <v>36</v>
      </c>
      <c r="Q172" s="578"/>
      <c r="R172" s="578"/>
      <c r="S172" s="579"/>
      <c r="T172" s="574" t="s">
        <v>37</v>
      </c>
      <c r="U172" s="574" t="s">
        <v>38</v>
      </c>
      <c r="V172" s="574" t="s">
        <v>112</v>
      </c>
      <c r="W172" s="574" t="s">
        <v>39</v>
      </c>
      <c r="X172" s="574" t="s">
        <v>40</v>
      </c>
      <c r="Y172" s="574" t="s">
        <v>41</v>
      </c>
      <c r="Z172" s="574" t="s">
        <v>42</v>
      </c>
      <c r="AA172" s="574" t="s">
        <v>86</v>
      </c>
      <c r="AB172" s="577" t="s">
        <v>113</v>
      </c>
      <c r="AC172" s="578"/>
      <c r="AD172" s="578"/>
      <c r="AE172" s="578"/>
      <c r="AF172" s="578"/>
      <c r="AG172" s="579"/>
      <c r="AH172" s="577" t="s">
        <v>114</v>
      </c>
      <c r="AI172" s="578"/>
      <c r="AJ172" s="578"/>
      <c r="AK172" s="578"/>
      <c r="AL172" s="579"/>
      <c r="AM172" s="577" t="s">
        <v>3</v>
      </c>
      <c r="AN172" s="578"/>
      <c r="AO172" s="578"/>
      <c r="AP172" s="578"/>
      <c r="AQ172" s="578"/>
      <c r="AR172" s="578"/>
      <c r="AS172" s="578"/>
      <c r="AT172" s="578"/>
      <c r="AU172" s="578"/>
      <c r="AV172" s="578"/>
      <c r="AW172" s="578"/>
      <c r="AX172" s="578"/>
      <c r="AY172" s="578"/>
      <c r="AZ172" s="579"/>
      <c r="BA172" s="577" t="s">
        <v>43</v>
      </c>
      <c r="BB172" s="578"/>
      <c r="BC172" s="578"/>
      <c r="BD172" s="578"/>
      <c r="BE172" s="578"/>
      <c r="BF172" s="578"/>
      <c r="BG172" s="578"/>
      <c r="BH172" s="578"/>
      <c r="BI172" s="578"/>
      <c r="BJ172" s="578"/>
      <c r="BK172" s="578"/>
      <c r="BL172" s="578"/>
      <c r="BM172" s="578"/>
      <c r="BN172" s="578"/>
      <c r="BO172" s="578"/>
      <c r="BP172" s="579"/>
      <c r="BQ172" s="574" t="s">
        <v>953</v>
      </c>
    </row>
    <row r="173" spans="1:69" ht="113.4" customHeight="1">
      <c r="A173" s="575"/>
      <c r="B173" s="575"/>
      <c r="C173" s="575"/>
      <c r="D173" s="575"/>
      <c r="E173" s="572"/>
      <c r="F173" s="573"/>
      <c r="G173" s="575"/>
      <c r="H173" s="575"/>
      <c r="I173" s="575"/>
      <c r="J173" s="575"/>
      <c r="K173" s="575"/>
      <c r="L173" s="306" t="s">
        <v>44</v>
      </c>
      <c r="M173" s="306" t="s">
        <v>45</v>
      </c>
      <c r="N173" s="306" t="s">
        <v>46</v>
      </c>
      <c r="O173" s="306" t="s">
        <v>47</v>
      </c>
      <c r="P173" s="306" t="s">
        <v>48</v>
      </c>
      <c r="Q173" s="306" t="s">
        <v>49</v>
      </c>
      <c r="R173" s="306" t="s">
        <v>50</v>
      </c>
      <c r="S173" s="306" t="s">
        <v>51</v>
      </c>
      <c r="T173" s="575"/>
      <c r="U173" s="575"/>
      <c r="V173" s="575"/>
      <c r="W173" s="575"/>
      <c r="X173" s="575"/>
      <c r="Y173" s="575"/>
      <c r="Z173" s="575"/>
      <c r="AA173" s="575"/>
      <c r="AB173" s="307" t="s">
        <v>15</v>
      </c>
      <c r="AC173" s="307" t="s">
        <v>87</v>
      </c>
      <c r="AD173" s="307" t="s">
        <v>88</v>
      </c>
      <c r="AE173" s="307" t="s">
        <v>52</v>
      </c>
      <c r="AF173" s="307" t="s">
        <v>53</v>
      </c>
      <c r="AG173" s="307" t="s">
        <v>54</v>
      </c>
      <c r="AH173" s="307" t="s">
        <v>55</v>
      </c>
      <c r="AI173" s="307" t="s">
        <v>89</v>
      </c>
      <c r="AJ173" s="307" t="s">
        <v>16</v>
      </c>
      <c r="AK173" s="307" t="s">
        <v>973</v>
      </c>
      <c r="AL173" s="307" t="s">
        <v>84</v>
      </c>
      <c r="AM173" s="306" t="s">
        <v>56</v>
      </c>
      <c r="AN173" s="306" t="s">
        <v>57</v>
      </c>
      <c r="AO173" s="306" t="s">
        <v>58</v>
      </c>
      <c r="AP173" s="306" t="s">
        <v>59</v>
      </c>
      <c r="AQ173" s="306" t="s">
        <v>60</v>
      </c>
      <c r="AR173" s="306" t="s">
        <v>974</v>
      </c>
      <c r="AS173" s="306" t="s">
        <v>975</v>
      </c>
      <c r="AT173" s="306" t="s">
        <v>976</v>
      </c>
      <c r="AU173" s="306" t="s">
        <v>7</v>
      </c>
      <c r="AV173" s="306" t="s">
        <v>8</v>
      </c>
      <c r="AW173" s="306" t="s">
        <v>9</v>
      </c>
      <c r="AX173" s="306" t="s">
        <v>61</v>
      </c>
      <c r="AY173" s="306" t="s">
        <v>10</v>
      </c>
      <c r="AZ173" s="306" t="s">
        <v>11</v>
      </c>
      <c r="BA173" s="306" t="s">
        <v>12</v>
      </c>
      <c r="BB173" s="306" t="s">
        <v>6</v>
      </c>
      <c r="BC173" s="306" t="s">
        <v>977</v>
      </c>
      <c r="BD173" s="306" t="s">
        <v>978</v>
      </c>
      <c r="BE173" s="306" t="s">
        <v>979</v>
      </c>
      <c r="BF173" s="306" t="s">
        <v>980</v>
      </c>
      <c r="BG173" s="306" t="s">
        <v>981</v>
      </c>
      <c r="BH173" s="306" t="s">
        <v>62</v>
      </c>
      <c r="BI173" s="306" t="s">
        <v>63</v>
      </c>
      <c r="BJ173" s="306" t="s">
        <v>64</v>
      </c>
      <c r="BK173" s="306" t="s">
        <v>982</v>
      </c>
      <c r="BL173" s="306" t="s">
        <v>65</v>
      </c>
      <c r="BM173" s="306" t="s">
        <v>983</v>
      </c>
      <c r="BN173" s="306" t="s">
        <v>66</v>
      </c>
      <c r="BO173" s="306" t="s">
        <v>67</v>
      </c>
      <c r="BP173" s="306" t="s">
        <v>11</v>
      </c>
      <c r="BQ173" s="575"/>
    </row>
    <row r="174" spans="1:69" ht="23.4" customHeight="1">
      <c r="A174" s="292" t="s">
        <v>123</v>
      </c>
      <c r="B174" s="297" t="s">
        <v>110</v>
      </c>
      <c r="C174" s="298"/>
      <c r="D174" s="298"/>
      <c r="E174" s="298"/>
      <c r="F174" s="298"/>
      <c r="G174" s="365"/>
      <c r="H174" s="365"/>
      <c r="I174" s="365"/>
      <c r="J174" s="365"/>
      <c r="K174" s="365"/>
      <c r="L174" s="366"/>
      <c r="M174" s="366"/>
      <c r="N174" s="366"/>
      <c r="O174" s="366"/>
      <c r="P174" s="366"/>
      <c r="Q174" s="366"/>
      <c r="R174" s="366"/>
      <c r="S174" s="366"/>
      <c r="T174" s="365"/>
      <c r="U174" s="365"/>
      <c r="V174" s="365"/>
      <c r="W174" s="365"/>
      <c r="X174" s="365"/>
      <c r="Y174" s="365"/>
      <c r="Z174" s="365"/>
      <c r="AA174" s="365"/>
      <c r="AB174" s="365"/>
      <c r="AC174" s="365"/>
      <c r="AD174" s="365"/>
      <c r="AE174" s="365"/>
      <c r="AF174" s="365"/>
      <c r="AG174" s="365"/>
      <c r="AH174" s="365"/>
      <c r="AI174" s="365"/>
      <c r="AJ174" s="365"/>
      <c r="AK174" s="365"/>
      <c r="AL174" s="365"/>
      <c r="AM174" s="367"/>
      <c r="AN174" s="367"/>
      <c r="AO174" s="367"/>
      <c r="AP174" s="367"/>
      <c r="AQ174" s="367"/>
      <c r="AR174" s="367"/>
      <c r="AS174" s="367"/>
      <c r="AT174" s="367"/>
      <c r="AU174" s="367"/>
      <c r="AV174" s="367"/>
      <c r="AW174" s="367"/>
      <c r="AX174" s="367"/>
      <c r="AY174" s="367"/>
      <c r="AZ174" s="367"/>
      <c r="BA174" s="367"/>
      <c r="BB174" s="367"/>
      <c r="BC174" s="367"/>
      <c r="BD174" s="367"/>
      <c r="BE174" s="367"/>
      <c r="BF174" s="367"/>
      <c r="BG174" s="367"/>
      <c r="BH174" s="367"/>
      <c r="BI174" s="367"/>
      <c r="BJ174" s="367"/>
      <c r="BK174" s="367"/>
      <c r="BL174" s="367"/>
      <c r="BM174" s="367"/>
      <c r="BN174" s="367"/>
      <c r="BO174" s="367"/>
      <c r="BP174" s="367"/>
      <c r="BQ174" s="365"/>
    </row>
    <row r="175" spans="1:69" ht="57">
      <c r="A175" s="73">
        <v>1</v>
      </c>
      <c r="B175" s="323" t="s">
        <v>190</v>
      </c>
      <c r="C175" s="74" t="s">
        <v>1148</v>
      </c>
      <c r="D175" s="74" t="s">
        <v>1002</v>
      </c>
      <c r="E175" s="464">
        <f t="shared" ref="E175" si="3">6000*G175</f>
        <v>21466800</v>
      </c>
      <c r="F175" s="82" t="s">
        <v>146</v>
      </c>
      <c r="G175" s="75">
        <v>3577.8</v>
      </c>
      <c r="H175" s="75">
        <v>1876.7</v>
      </c>
      <c r="I175" s="76">
        <v>1988</v>
      </c>
      <c r="J175" s="76" t="s">
        <v>82</v>
      </c>
      <c r="K175" s="76" t="s">
        <v>185</v>
      </c>
      <c r="L175" s="74" t="s">
        <v>85</v>
      </c>
      <c r="M175" s="74" t="s">
        <v>81</v>
      </c>
      <c r="N175" s="76" t="s">
        <v>82</v>
      </c>
      <c r="O175" s="76" t="s">
        <v>82</v>
      </c>
      <c r="P175" s="74" t="s">
        <v>1149</v>
      </c>
      <c r="Q175" s="74" t="s">
        <v>1150</v>
      </c>
      <c r="R175" s="381" t="s">
        <v>1151</v>
      </c>
      <c r="S175" s="381" t="s">
        <v>815</v>
      </c>
      <c r="T175" s="383" t="s">
        <v>83</v>
      </c>
      <c r="U175" s="381" t="s">
        <v>1152</v>
      </c>
      <c r="V175" s="381" t="s">
        <v>83</v>
      </c>
      <c r="W175" s="383" t="s">
        <v>82</v>
      </c>
      <c r="X175" s="383" t="s">
        <v>82</v>
      </c>
      <c r="Y175" s="383" t="s">
        <v>83</v>
      </c>
      <c r="Z175" s="383" t="s">
        <v>82</v>
      </c>
      <c r="AA175" s="383" t="s">
        <v>82</v>
      </c>
      <c r="AB175" s="383" t="s">
        <v>82</v>
      </c>
      <c r="AC175" s="383"/>
      <c r="AD175" s="381"/>
      <c r="AE175" s="381" t="s">
        <v>1153</v>
      </c>
      <c r="AF175" s="383" t="s">
        <v>83</v>
      </c>
      <c r="AG175" s="381"/>
      <c r="AH175" s="383" t="s">
        <v>83</v>
      </c>
      <c r="AI175" s="381" t="s">
        <v>1153</v>
      </c>
      <c r="AJ175" s="381" t="s">
        <v>1153</v>
      </c>
      <c r="AK175" s="381" t="s">
        <v>1153</v>
      </c>
      <c r="AL175" s="382" t="s">
        <v>1153</v>
      </c>
      <c r="AM175" s="383" t="s">
        <v>82</v>
      </c>
      <c r="AN175" s="383" t="s">
        <v>82</v>
      </c>
      <c r="AO175" s="383" t="s">
        <v>82</v>
      </c>
      <c r="AP175" s="383" t="s">
        <v>82</v>
      </c>
      <c r="AQ175" s="383" t="s">
        <v>83</v>
      </c>
      <c r="AR175" s="381" t="s">
        <v>1154</v>
      </c>
      <c r="AS175" s="381" t="s">
        <v>1155</v>
      </c>
      <c r="AT175" s="381" t="s">
        <v>1153</v>
      </c>
      <c r="AU175" s="383" t="s">
        <v>83</v>
      </c>
      <c r="AV175" s="383" t="s">
        <v>83</v>
      </c>
      <c r="AW175" s="383" t="s">
        <v>83</v>
      </c>
      <c r="AX175" s="383" t="s">
        <v>82</v>
      </c>
      <c r="AY175" s="383" t="s">
        <v>82</v>
      </c>
      <c r="AZ175" s="381"/>
      <c r="BA175" s="383" t="s">
        <v>82</v>
      </c>
      <c r="BB175" s="383" t="s">
        <v>82</v>
      </c>
      <c r="BC175" s="381" t="s">
        <v>1156</v>
      </c>
      <c r="BD175" s="381" t="s">
        <v>188</v>
      </c>
      <c r="BE175" s="381" t="s">
        <v>1157</v>
      </c>
      <c r="BF175" s="381" t="s">
        <v>189</v>
      </c>
      <c r="BG175" s="381" t="s">
        <v>188</v>
      </c>
      <c r="BH175" s="383" t="s">
        <v>194</v>
      </c>
      <c r="BI175" s="383" t="s">
        <v>83</v>
      </c>
      <c r="BJ175" s="383" t="s">
        <v>194</v>
      </c>
      <c r="BK175" s="182" t="s">
        <v>1158</v>
      </c>
      <c r="BL175" s="383" t="s">
        <v>82</v>
      </c>
      <c r="BM175" s="182" t="s">
        <v>1159</v>
      </c>
      <c r="BN175" s="383" t="s">
        <v>82</v>
      </c>
      <c r="BO175" s="383" t="s">
        <v>82</v>
      </c>
      <c r="BP175" s="381"/>
      <c r="BQ175" s="384"/>
    </row>
    <row r="176" spans="1:69" ht="31.8" customHeight="1">
      <c r="A176" s="330">
        <v>2</v>
      </c>
      <c r="B176" s="453" t="s">
        <v>1160</v>
      </c>
      <c r="C176" s="83" t="s">
        <v>1161</v>
      </c>
      <c r="D176" s="83"/>
      <c r="E176" s="207">
        <v>155287.21</v>
      </c>
      <c r="F176" s="183" t="s">
        <v>122</v>
      </c>
      <c r="G176" s="77">
        <v>2020</v>
      </c>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row>
    <row r="177" spans="1:69" ht="31.8" customHeight="1">
      <c r="A177" s="330">
        <v>3</v>
      </c>
      <c r="B177" s="453" t="s">
        <v>1162</v>
      </c>
      <c r="C177" s="83" t="s">
        <v>1161</v>
      </c>
      <c r="D177" s="83"/>
      <c r="E177" s="207">
        <v>46730</v>
      </c>
      <c r="F177" s="183" t="s">
        <v>122</v>
      </c>
      <c r="G177" s="76">
        <v>2023</v>
      </c>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row>
    <row r="178" spans="1:69" ht="19.8" customHeight="1">
      <c r="A178" s="292" t="s">
        <v>124</v>
      </c>
      <c r="B178" s="293" t="s">
        <v>111</v>
      </c>
      <c r="C178" s="298"/>
      <c r="D178" s="298"/>
      <c r="E178" s="357"/>
      <c r="F178" s="298"/>
      <c r="G178" s="402"/>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row>
    <row r="179" spans="1:69" ht="22.05" customHeight="1">
      <c r="A179" s="20">
        <v>1</v>
      </c>
      <c r="B179" s="99" t="s">
        <v>1163</v>
      </c>
      <c r="C179" s="22" t="s">
        <v>1171</v>
      </c>
      <c r="D179" s="78"/>
      <c r="E179" s="208">
        <v>605283.29</v>
      </c>
      <c r="F179" s="183" t="s">
        <v>122</v>
      </c>
      <c r="G179" s="21">
        <v>1989</v>
      </c>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row>
    <row r="180" spans="1:69" ht="22.05" customHeight="1">
      <c r="A180" s="20">
        <v>2</v>
      </c>
      <c r="B180" s="99" t="s">
        <v>1164</v>
      </c>
      <c r="C180" s="22" t="s">
        <v>1171</v>
      </c>
      <c r="D180" s="78"/>
      <c r="E180" s="208">
        <v>60805</v>
      </c>
      <c r="F180" s="183" t="s">
        <v>122</v>
      </c>
      <c r="G180" s="21">
        <v>1989</v>
      </c>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row>
    <row r="181" spans="1:69" ht="22.05" customHeight="1">
      <c r="A181" s="20">
        <v>3</v>
      </c>
      <c r="B181" s="99" t="s">
        <v>1165</v>
      </c>
      <c r="C181" s="22" t="s">
        <v>1171</v>
      </c>
      <c r="D181" s="78"/>
      <c r="E181" s="208">
        <v>84448</v>
      </c>
      <c r="F181" s="183" t="s">
        <v>122</v>
      </c>
      <c r="G181" s="21">
        <v>1989</v>
      </c>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row>
    <row r="182" spans="1:69" ht="22.05" customHeight="1">
      <c r="A182" s="20">
        <v>4</v>
      </c>
      <c r="B182" s="99" t="s">
        <v>1166</v>
      </c>
      <c r="C182" s="22" t="s">
        <v>1171</v>
      </c>
      <c r="D182" s="78"/>
      <c r="E182" s="208">
        <v>111280</v>
      </c>
      <c r="F182" s="183" t="s">
        <v>122</v>
      </c>
      <c r="G182" s="21">
        <v>2008</v>
      </c>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row>
    <row r="183" spans="1:69" ht="22.05" customHeight="1">
      <c r="A183" s="20">
        <v>5</v>
      </c>
      <c r="B183" s="99" t="s">
        <v>1167</v>
      </c>
      <c r="C183" s="22" t="s">
        <v>1171</v>
      </c>
      <c r="D183" s="78"/>
      <c r="E183" s="208">
        <v>99510</v>
      </c>
      <c r="F183" s="183" t="s">
        <v>122</v>
      </c>
      <c r="G183" s="21">
        <v>2008</v>
      </c>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row>
    <row r="184" spans="1:69" ht="22.05" customHeight="1">
      <c r="A184" s="20">
        <v>6</v>
      </c>
      <c r="B184" s="99" t="s">
        <v>1168</v>
      </c>
      <c r="C184" s="22" t="s">
        <v>1171</v>
      </c>
      <c r="D184" s="78"/>
      <c r="E184" s="208">
        <v>81600</v>
      </c>
      <c r="F184" s="183" t="s">
        <v>122</v>
      </c>
      <c r="G184" s="21">
        <v>1994</v>
      </c>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row>
    <row r="185" spans="1:69" ht="22.05" customHeight="1">
      <c r="A185" s="20">
        <v>7</v>
      </c>
      <c r="B185" s="99" t="s">
        <v>1169</v>
      </c>
      <c r="C185" s="22" t="s">
        <v>1171</v>
      </c>
      <c r="D185" s="78"/>
      <c r="E185" s="208">
        <v>317796</v>
      </c>
      <c r="F185" s="183" t="s">
        <v>122</v>
      </c>
      <c r="G185" s="21">
        <v>2005</v>
      </c>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row>
    <row r="186" spans="1:69" ht="22.05" customHeight="1">
      <c r="A186" s="20">
        <v>8</v>
      </c>
      <c r="B186" s="99" t="s">
        <v>1170</v>
      </c>
      <c r="C186" s="22" t="s">
        <v>1171</v>
      </c>
      <c r="D186" s="78"/>
      <c r="E186" s="208">
        <v>31119</v>
      </c>
      <c r="F186" s="183" t="s">
        <v>122</v>
      </c>
      <c r="G186" s="21">
        <v>2022</v>
      </c>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row>
    <row r="187" spans="1:69" ht="22.05" customHeight="1">
      <c r="A187" s="30" t="s">
        <v>125</v>
      </c>
      <c r="B187" s="552" t="s">
        <v>76</v>
      </c>
      <c r="C187" s="358"/>
      <c r="D187" s="359"/>
      <c r="E187" s="360">
        <v>1500899</v>
      </c>
      <c r="F187" s="361" t="s">
        <v>122</v>
      </c>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row>
    <row r="188" spans="1:69" ht="22.05" customHeight="1">
      <c r="A188" s="309"/>
      <c r="B188" s="191" t="s">
        <v>952</v>
      </c>
      <c r="C188" s="99"/>
      <c r="D188" s="74"/>
      <c r="E188" s="285">
        <v>169859.19</v>
      </c>
      <c r="F188" s="81" t="s">
        <v>122</v>
      </c>
    </row>
    <row r="189" spans="1:69" ht="22.05" customHeight="1">
      <c r="A189" s="66"/>
      <c r="B189" s="440" t="s">
        <v>1176</v>
      </c>
      <c r="C189" s="66"/>
      <c r="D189" s="66"/>
      <c r="E189" s="360">
        <v>168132.5</v>
      </c>
      <c r="F189" s="361" t="s">
        <v>122</v>
      </c>
    </row>
    <row r="190" spans="1:69" ht="22.05" customHeight="1">
      <c r="A190" s="78"/>
      <c r="B190" s="191" t="s">
        <v>1172</v>
      </c>
      <c r="C190" s="362"/>
      <c r="D190" s="363"/>
      <c r="E190" s="364">
        <v>116830</v>
      </c>
      <c r="F190" s="361" t="s">
        <v>122</v>
      </c>
    </row>
    <row r="193" spans="1:77" ht="26.4">
      <c r="A193" s="347">
        <v>10</v>
      </c>
      <c r="B193" s="368" t="s">
        <v>264</v>
      </c>
    </row>
    <row r="194" spans="1:77">
      <c r="A194" s="574" t="s">
        <v>0</v>
      </c>
      <c r="B194" s="574" t="s">
        <v>31</v>
      </c>
      <c r="C194" s="574" t="s">
        <v>14</v>
      </c>
      <c r="D194" s="574" t="s">
        <v>971</v>
      </c>
      <c r="E194" s="586" t="s">
        <v>843</v>
      </c>
      <c r="F194" s="587"/>
    </row>
    <row r="195" spans="1:77" ht="33.6" customHeight="1">
      <c r="A195" s="575"/>
      <c r="B195" s="575"/>
      <c r="C195" s="575"/>
      <c r="D195" s="575"/>
      <c r="E195" s="588"/>
      <c r="F195" s="589"/>
    </row>
    <row r="196" spans="1:77" ht="36.6" customHeight="1">
      <c r="A196" s="370" t="s">
        <v>123</v>
      </c>
      <c r="B196" s="379" t="s">
        <v>76</v>
      </c>
      <c r="C196" s="448" t="s">
        <v>828</v>
      </c>
      <c r="D196" s="140" t="s">
        <v>1173</v>
      </c>
      <c r="E196" s="371">
        <v>108484</v>
      </c>
      <c r="F196" s="372" t="s">
        <v>122</v>
      </c>
    </row>
    <row r="197" spans="1:77" s="346" customFormat="1" ht="36.6" customHeight="1">
      <c r="A197" s="373"/>
      <c r="B197" s="191" t="s">
        <v>952</v>
      </c>
      <c r="C197" s="99"/>
      <c r="D197" s="74"/>
      <c r="E197" s="285">
        <v>216804.66</v>
      </c>
      <c r="F197" s="81" t="s">
        <v>122</v>
      </c>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row>
    <row r="198" spans="1:77" ht="13.8" customHeight="1">
      <c r="A198" s="374"/>
      <c r="B198" s="375"/>
      <c r="C198" s="376"/>
      <c r="D198" s="333"/>
      <c r="E198" s="377"/>
      <c r="F198" s="188"/>
    </row>
    <row r="199" spans="1:77" ht="57.6" customHeight="1">
      <c r="A199" s="15"/>
      <c r="B199" s="590" t="s">
        <v>1179</v>
      </c>
      <c r="C199" s="591"/>
      <c r="D199" s="591"/>
      <c r="E199" s="369"/>
      <c r="F199" s="369"/>
    </row>
    <row r="202" spans="1:77" ht="34.799999999999997" customHeight="1">
      <c r="A202" s="24" t="s">
        <v>270</v>
      </c>
      <c r="B202" s="25" t="s">
        <v>271</v>
      </c>
      <c r="C202" s="15"/>
      <c r="D202" s="15"/>
      <c r="E202" s="15"/>
      <c r="F202" s="15"/>
    </row>
    <row r="203" spans="1:77" ht="21.6" customHeight="1">
      <c r="A203" s="574" t="s">
        <v>0</v>
      </c>
      <c r="B203" s="574" t="s">
        <v>31</v>
      </c>
      <c r="C203" s="574" t="s">
        <v>14</v>
      </c>
      <c r="D203" s="574" t="s">
        <v>971</v>
      </c>
      <c r="E203" s="592" t="s">
        <v>843</v>
      </c>
      <c r="F203" s="593"/>
    </row>
    <row r="204" spans="1:77" ht="21.6" customHeight="1">
      <c r="A204" s="575"/>
      <c r="B204" s="575"/>
      <c r="C204" s="575"/>
      <c r="D204" s="575"/>
      <c r="E204" s="594"/>
      <c r="F204" s="595"/>
    </row>
    <row r="205" spans="1:77" ht="41.4" customHeight="1">
      <c r="A205" s="394" t="s">
        <v>123</v>
      </c>
      <c r="B205" s="552" t="s">
        <v>76</v>
      </c>
      <c r="C205" s="78" t="s">
        <v>1181</v>
      </c>
      <c r="D205" s="78" t="s">
        <v>1183</v>
      </c>
      <c r="E205" s="406" t="s">
        <v>1204</v>
      </c>
      <c r="F205" s="392" t="s">
        <v>122</v>
      </c>
      <c r="G205" s="399"/>
    </row>
    <row r="206" spans="1:77" ht="35.4" customHeight="1">
      <c r="A206" s="394"/>
      <c r="B206" s="191" t="s">
        <v>952</v>
      </c>
      <c r="C206" s="99"/>
      <c r="D206" s="74"/>
      <c r="E206" s="285">
        <v>109790.72</v>
      </c>
      <c r="F206" s="81" t="s">
        <v>122</v>
      </c>
    </row>
    <row r="207" spans="1:77">
      <c r="A207" s="393"/>
      <c r="B207" s="393"/>
    </row>
    <row r="208" spans="1:77" ht="27.6" customHeight="1">
      <c r="A208" s="393"/>
      <c r="B208" s="31" t="s">
        <v>1184</v>
      </c>
    </row>
    <row r="209" spans="1:69">
      <c r="A209" s="393"/>
      <c r="B209" s="393"/>
    </row>
    <row r="210" spans="1:69" ht="25.8" customHeight="1">
      <c r="A210" s="18">
        <v>12</v>
      </c>
      <c r="B210" s="67" t="s">
        <v>277</v>
      </c>
      <c r="C210" s="31"/>
      <c r="D210" s="31"/>
      <c r="E210" s="31"/>
      <c r="F210" s="31"/>
    </row>
    <row r="211" spans="1:69" ht="13.8" customHeight="1">
      <c r="A211" s="574" t="s">
        <v>0</v>
      </c>
      <c r="B211" s="574" t="s">
        <v>31</v>
      </c>
      <c r="C211" s="574" t="s">
        <v>14</v>
      </c>
      <c r="D211" s="574" t="s">
        <v>1182</v>
      </c>
      <c r="E211" s="570" t="s">
        <v>158</v>
      </c>
      <c r="F211" s="571"/>
      <c r="G211" s="574" t="s">
        <v>32</v>
      </c>
      <c r="H211" s="574" t="s">
        <v>33</v>
      </c>
      <c r="I211" s="574" t="s">
        <v>34</v>
      </c>
      <c r="J211" s="574" t="s">
        <v>145</v>
      </c>
      <c r="K211" s="574" t="s">
        <v>972</v>
      </c>
      <c r="L211" s="576" t="s">
        <v>35</v>
      </c>
      <c r="M211" s="576"/>
      <c r="N211" s="576"/>
      <c r="O211" s="576"/>
      <c r="P211" s="577" t="s">
        <v>36</v>
      </c>
      <c r="Q211" s="578"/>
      <c r="R211" s="578"/>
      <c r="S211" s="579"/>
      <c r="T211" s="574" t="s">
        <v>37</v>
      </c>
      <c r="U211" s="574" t="s">
        <v>38</v>
      </c>
      <c r="V211" s="574" t="s">
        <v>112</v>
      </c>
      <c r="W211" s="574" t="s">
        <v>39</v>
      </c>
      <c r="X211" s="574" t="s">
        <v>40</v>
      </c>
      <c r="Y211" s="574" t="s">
        <v>41</v>
      </c>
      <c r="Z211" s="574" t="s">
        <v>42</v>
      </c>
      <c r="AA211" s="574" t="s">
        <v>86</v>
      </c>
      <c r="AB211" s="577" t="s">
        <v>113</v>
      </c>
      <c r="AC211" s="578"/>
      <c r="AD211" s="578"/>
      <c r="AE211" s="578"/>
      <c r="AF211" s="578"/>
      <c r="AG211" s="579"/>
      <c r="AH211" s="577" t="s">
        <v>114</v>
      </c>
      <c r="AI211" s="578"/>
      <c r="AJ211" s="578"/>
      <c r="AK211" s="578"/>
      <c r="AL211" s="579"/>
      <c r="AM211" s="577" t="s">
        <v>3</v>
      </c>
      <c r="AN211" s="578"/>
      <c r="AO211" s="578"/>
      <c r="AP211" s="578"/>
      <c r="AQ211" s="578"/>
      <c r="AR211" s="578"/>
      <c r="AS211" s="578"/>
      <c r="AT211" s="578"/>
      <c r="AU211" s="578"/>
      <c r="AV211" s="578"/>
      <c r="AW211" s="578"/>
      <c r="AX211" s="578"/>
      <c r="AY211" s="578"/>
      <c r="AZ211" s="579"/>
      <c r="BA211" s="577" t="s">
        <v>43</v>
      </c>
      <c r="BB211" s="578"/>
      <c r="BC211" s="578"/>
      <c r="BD211" s="578"/>
      <c r="BE211" s="578"/>
      <c r="BF211" s="578"/>
      <c r="BG211" s="578"/>
      <c r="BH211" s="578"/>
      <c r="BI211" s="578"/>
      <c r="BJ211" s="578"/>
      <c r="BK211" s="578"/>
      <c r="BL211" s="578"/>
      <c r="BM211" s="578"/>
      <c r="BN211" s="578"/>
      <c r="BO211" s="578"/>
      <c r="BP211" s="579"/>
      <c r="BQ211" s="574" t="s">
        <v>953</v>
      </c>
    </row>
    <row r="212" spans="1:69" ht="60.6" customHeight="1">
      <c r="A212" s="575"/>
      <c r="B212" s="575"/>
      <c r="C212" s="575"/>
      <c r="D212" s="575"/>
      <c r="E212" s="572"/>
      <c r="F212" s="573"/>
      <c r="G212" s="575"/>
      <c r="H212" s="575"/>
      <c r="I212" s="575"/>
      <c r="J212" s="575"/>
      <c r="K212" s="575"/>
      <c r="L212" s="306" t="s">
        <v>44</v>
      </c>
      <c r="M212" s="306" t="s">
        <v>45</v>
      </c>
      <c r="N212" s="306" t="s">
        <v>46</v>
      </c>
      <c r="O212" s="306" t="s">
        <v>47</v>
      </c>
      <c r="P212" s="306" t="s">
        <v>48</v>
      </c>
      <c r="Q212" s="306" t="s">
        <v>49</v>
      </c>
      <c r="R212" s="306" t="s">
        <v>50</v>
      </c>
      <c r="S212" s="306" t="s">
        <v>51</v>
      </c>
      <c r="T212" s="575"/>
      <c r="U212" s="575"/>
      <c r="V212" s="575"/>
      <c r="W212" s="575"/>
      <c r="X212" s="575"/>
      <c r="Y212" s="575"/>
      <c r="Z212" s="575"/>
      <c r="AA212" s="575"/>
      <c r="AB212" s="307" t="s">
        <v>15</v>
      </c>
      <c r="AC212" s="307" t="s">
        <v>87</v>
      </c>
      <c r="AD212" s="307" t="s">
        <v>88</v>
      </c>
      <c r="AE212" s="307" t="s">
        <v>52</v>
      </c>
      <c r="AF212" s="307" t="s">
        <v>53</v>
      </c>
      <c r="AG212" s="307" t="s">
        <v>54</v>
      </c>
      <c r="AH212" s="307" t="s">
        <v>55</v>
      </c>
      <c r="AI212" s="307" t="s">
        <v>89</v>
      </c>
      <c r="AJ212" s="307" t="s">
        <v>16</v>
      </c>
      <c r="AK212" s="307" t="s">
        <v>973</v>
      </c>
      <c r="AL212" s="307" t="s">
        <v>84</v>
      </c>
      <c r="AM212" s="306" t="s">
        <v>56</v>
      </c>
      <c r="AN212" s="306" t="s">
        <v>57</v>
      </c>
      <c r="AO212" s="306" t="s">
        <v>58</v>
      </c>
      <c r="AP212" s="306" t="s">
        <v>59</v>
      </c>
      <c r="AQ212" s="306" t="s">
        <v>60</v>
      </c>
      <c r="AR212" s="306" t="s">
        <v>974</v>
      </c>
      <c r="AS212" s="306" t="s">
        <v>975</v>
      </c>
      <c r="AT212" s="306" t="s">
        <v>976</v>
      </c>
      <c r="AU212" s="306" t="s">
        <v>7</v>
      </c>
      <c r="AV212" s="306" t="s">
        <v>8</v>
      </c>
      <c r="AW212" s="306" t="s">
        <v>9</v>
      </c>
      <c r="AX212" s="306" t="s">
        <v>61</v>
      </c>
      <c r="AY212" s="306" t="s">
        <v>10</v>
      </c>
      <c r="AZ212" s="306" t="s">
        <v>11</v>
      </c>
      <c r="BA212" s="306" t="s">
        <v>12</v>
      </c>
      <c r="BB212" s="306" t="s">
        <v>6</v>
      </c>
      <c r="BC212" s="306" t="s">
        <v>977</v>
      </c>
      <c r="BD212" s="306" t="s">
        <v>978</v>
      </c>
      <c r="BE212" s="306" t="s">
        <v>979</v>
      </c>
      <c r="BF212" s="306" t="s">
        <v>980</v>
      </c>
      <c r="BG212" s="306" t="s">
        <v>981</v>
      </c>
      <c r="BH212" s="306" t="s">
        <v>62</v>
      </c>
      <c r="BI212" s="306" t="s">
        <v>63</v>
      </c>
      <c r="BJ212" s="306" t="s">
        <v>64</v>
      </c>
      <c r="BK212" s="306" t="s">
        <v>982</v>
      </c>
      <c r="BL212" s="306" t="s">
        <v>65</v>
      </c>
      <c r="BM212" s="306" t="s">
        <v>983</v>
      </c>
      <c r="BN212" s="306" t="s">
        <v>66</v>
      </c>
      <c r="BO212" s="306" t="s">
        <v>67</v>
      </c>
      <c r="BP212" s="306" t="s">
        <v>11</v>
      </c>
      <c r="BQ212" s="575"/>
    </row>
    <row r="213" spans="1:69" ht="24" customHeight="1">
      <c r="A213" s="89" t="s">
        <v>123</v>
      </c>
      <c r="B213" s="297" t="s">
        <v>110</v>
      </c>
      <c r="C213" s="467"/>
      <c r="D213" s="467"/>
      <c r="E213" s="467"/>
      <c r="F213" s="467"/>
      <c r="G213" s="468"/>
      <c r="H213" s="292"/>
    </row>
    <row r="214" spans="1:69" ht="43.8" customHeight="1">
      <c r="A214" s="478">
        <v>1</v>
      </c>
      <c r="B214" s="191" t="s">
        <v>1370</v>
      </c>
      <c r="C214" s="351" t="s">
        <v>1308</v>
      </c>
      <c r="D214" s="83" t="s">
        <v>1002</v>
      </c>
      <c r="E214" s="555">
        <f>33740946.09+1245766.62</f>
        <v>34986712.710000001</v>
      </c>
      <c r="F214" s="484" t="s">
        <v>122</v>
      </c>
      <c r="G214" s="351">
        <v>3620.11</v>
      </c>
      <c r="H214" s="351">
        <v>1050.01</v>
      </c>
      <c r="I214" s="351">
        <v>2026</v>
      </c>
      <c r="J214" s="351" t="s">
        <v>83</v>
      </c>
      <c r="K214" s="351" t="s">
        <v>185</v>
      </c>
      <c r="L214" s="351">
        <v>5</v>
      </c>
      <c r="M214" s="351">
        <v>1</v>
      </c>
      <c r="N214" s="351" t="s">
        <v>83</v>
      </c>
      <c r="O214" s="351" t="s">
        <v>82</v>
      </c>
      <c r="P214" s="351" t="s">
        <v>1309</v>
      </c>
      <c r="Q214" s="351" t="s">
        <v>1310</v>
      </c>
      <c r="R214" s="351" t="s">
        <v>795</v>
      </c>
      <c r="S214" s="351" t="s">
        <v>796</v>
      </c>
      <c r="T214" s="351" t="s">
        <v>83</v>
      </c>
      <c r="U214" s="351" t="s">
        <v>797</v>
      </c>
      <c r="V214" s="191" t="s">
        <v>1311</v>
      </c>
      <c r="W214" s="24" t="s">
        <v>82</v>
      </c>
      <c r="X214" s="24" t="s">
        <v>82</v>
      </c>
      <c r="Y214" s="24" t="s">
        <v>83</v>
      </c>
      <c r="Z214" s="24" t="s">
        <v>82</v>
      </c>
      <c r="AA214" s="24" t="s">
        <v>82</v>
      </c>
      <c r="AB214" s="24" t="s">
        <v>82</v>
      </c>
      <c r="AC214" s="24"/>
      <c r="AD214" s="24"/>
      <c r="AE214" s="74" t="s">
        <v>1312</v>
      </c>
      <c r="AF214" s="24" t="s">
        <v>83</v>
      </c>
      <c r="AG214" s="440"/>
      <c r="AH214" s="24" t="s">
        <v>83</v>
      </c>
      <c r="AI214" s="24"/>
      <c r="AJ214" s="24"/>
      <c r="AK214" s="24"/>
      <c r="AL214" s="24"/>
      <c r="AM214" s="24" t="s">
        <v>82</v>
      </c>
      <c r="AN214" s="24" t="s">
        <v>82</v>
      </c>
      <c r="AO214" s="24" t="s">
        <v>82</v>
      </c>
      <c r="AP214" s="24" t="s">
        <v>82</v>
      </c>
      <c r="AQ214" s="24" t="s">
        <v>82</v>
      </c>
      <c r="AR214" s="24" t="s">
        <v>83</v>
      </c>
      <c r="AS214" s="74" t="s">
        <v>790</v>
      </c>
      <c r="AT214" s="74" t="s">
        <v>83</v>
      </c>
      <c r="AU214" s="76" t="s">
        <v>82</v>
      </c>
      <c r="AV214" s="351" t="s">
        <v>1313</v>
      </c>
      <c r="AW214" s="76" t="s">
        <v>187</v>
      </c>
      <c r="AX214" s="24" t="s">
        <v>82</v>
      </c>
      <c r="AY214" s="24" t="s">
        <v>82</v>
      </c>
      <c r="AZ214" s="24"/>
      <c r="BA214" s="24" t="s">
        <v>82</v>
      </c>
      <c r="BB214" s="24" t="s">
        <v>82</v>
      </c>
      <c r="BC214" s="24">
        <v>23</v>
      </c>
      <c r="BD214" s="24" t="s">
        <v>83</v>
      </c>
      <c r="BE214" s="24">
        <v>17</v>
      </c>
      <c r="BF214" s="24">
        <v>1</v>
      </c>
      <c r="BG214" s="24" t="s">
        <v>792</v>
      </c>
      <c r="BH214" s="76" t="s">
        <v>194</v>
      </c>
      <c r="BI214" s="76" t="s">
        <v>83</v>
      </c>
      <c r="BJ214" s="76" t="s">
        <v>194</v>
      </c>
      <c r="BK214" s="351" t="s">
        <v>1314</v>
      </c>
      <c r="BL214" s="76" t="s">
        <v>82</v>
      </c>
      <c r="BM214" s="77" t="s">
        <v>1315</v>
      </c>
      <c r="BN214" s="76" t="s">
        <v>82</v>
      </c>
      <c r="BO214" s="76" t="s">
        <v>82</v>
      </c>
      <c r="BP214" s="440"/>
      <c r="BQ214" s="191" t="s">
        <v>1316</v>
      </c>
    </row>
    <row r="215" spans="1:69" ht="43.8" customHeight="1">
      <c r="A215" s="73"/>
      <c r="B215" s="453" t="s">
        <v>1338</v>
      </c>
      <c r="C215" s="20" t="s">
        <v>1308</v>
      </c>
      <c r="D215" s="443"/>
      <c r="E215" s="441">
        <v>93668.9</v>
      </c>
      <c r="F215" s="81" t="s">
        <v>122</v>
      </c>
      <c r="G215" s="479"/>
      <c r="H215" s="479"/>
      <c r="I215" s="480">
        <v>2026</v>
      </c>
      <c r="J215" s="485"/>
      <c r="K215" s="485"/>
      <c r="L215" s="485"/>
      <c r="M215" s="485"/>
      <c r="N215" s="485"/>
      <c r="O215" s="485"/>
      <c r="P215" s="485"/>
      <c r="Q215" s="485"/>
      <c r="R215" s="485"/>
      <c r="S215" s="485"/>
      <c r="T215" s="485"/>
      <c r="U215" s="485"/>
      <c r="V215" s="442"/>
      <c r="W215" s="486"/>
      <c r="X215" s="486"/>
      <c r="Y215" s="486"/>
      <c r="Z215" s="486"/>
      <c r="AA215" s="486"/>
      <c r="AB215" s="486"/>
      <c r="AC215" s="486"/>
      <c r="AD215" s="486"/>
      <c r="AE215" s="333"/>
      <c r="AF215" s="486"/>
      <c r="AG215" s="339"/>
      <c r="AH215" s="486"/>
      <c r="AI215" s="486"/>
      <c r="AJ215" s="486"/>
      <c r="AK215" s="486"/>
      <c r="AL215" s="486"/>
      <c r="AM215" s="486"/>
      <c r="AN215" s="486"/>
      <c r="AO215" s="486"/>
      <c r="AP215" s="486"/>
      <c r="AQ215" s="486"/>
      <c r="AR215" s="486"/>
      <c r="AS215" s="333"/>
      <c r="AT215" s="333"/>
      <c r="AU215" s="332"/>
      <c r="AV215" s="485"/>
      <c r="AW215" s="332"/>
      <c r="AX215" s="486"/>
      <c r="AY215" s="486"/>
      <c r="AZ215" s="486"/>
      <c r="BA215" s="486"/>
      <c r="BB215" s="486"/>
      <c r="BC215" s="486"/>
      <c r="BD215" s="486"/>
      <c r="BE215" s="486"/>
      <c r="BF215" s="486"/>
      <c r="BG215" s="486"/>
      <c r="BH215" s="332"/>
      <c r="BI215" s="332"/>
      <c r="BJ215" s="332"/>
      <c r="BK215" s="485"/>
      <c r="BL215" s="332"/>
      <c r="BM215" s="336"/>
      <c r="BN215" s="332"/>
      <c r="BO215" s="332"/>
      <c r="BP215" s="339"/>
      <c r="BQ215" s="442"/>
    </row>
    <row r="216" spans="1:69" ht="44.4" customHeight="1">
      <c r="A216" s="309" t="s">
        <v>1203</v>
      </c>
      <c r="B216" s="552" t="s">
        <v>76</v>
      </c>
      <c r="C216" s="345" t="s">
        <v>1326</v>
      </c>
      <c r="E216" s="391">
        <f>751541.21+431050.41</f>
        <v>1182591.6199999999</v>
      </c>
      <c r="F216" s="81" t="s">
        <v>122</v>
      </c>
    </row>
    <row r="217" spans="1:69" ht="38.4" customHeight="1">
      <c r="A217" s="66"/>
      <c r="B217" s="191" t="s">
        <v>952</v>
      </c>
      <c r="C217" s="99"/>
      <c r="D217" s="83"/>
      <c r="E217" s="398">
        <v>1090453.46</v>
      </c>
      <c r="F217" s="81" t="s">
        <v>122</v>
      </c>
    </row>
    <row r="218" spans="1:69" ht="21" customHeight="1">
      <c r="B218" s="477"/>
    </row>
    <row r="219" spans="1:69" ht="45.6" customHeight="1">
      <c r="B219" s="569" t="s">
        <v>1189</v>
      </c>
      <c r="C219" s="569"/>
      <c r="D219" s="569"/>
      <c r="E219" s="569"/>
    </row>
    <row r="222" spans="1:69" ht="29.4" customHeight="1">
      <c r="A222" s="79">
        <v>13</v>
      </c>
      <c r="B222" s="353" t="s">
        <v>285</v>
      </c>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row>
    <row r="223" spans="1:69" ht="13.8" customHeight="1">
      <c r="A223" s="574" t="s">
        <v>0</v>
      </c>
      <c r="B223" s="574" t="s">
        <v>31</v>
      </c>
      <c r="C223" s="574" t="s">
        <v>14</v>
      </c>
      <c r="D223" s="574" t="s">
        <v>971</v>
      </c>
      <c r="E223" s="570" t="s">
        <v>158</v>
      </c>
      <c r="F223" s="571"/>
      <c r="G223" s="574" t="s">
        <v>32</v>
      </c>
      <c r="H223" s="574" t="s">
        <v>33</v>
      </c>
      <c r="I223" s="574" t="s">
        <v>34</v>
      </c>
      <c r="J223" s="574" t="s">
        <v>145</v>
      </c>
      <c r="K223" s="574" t="s">
        <v>972</v>
      </c>
      <c r="L223" s="576" t="s">
        <v>35</v>
      </c>
      <c r="M223" s="576"/>
      <c r="N223" s="576"/>
      <c r="O223" s="576"/>
      <c r="P223" s="577" t="s">
        <v>36</v>
      </c>
      <c r="Q223" s="578"/>
      <c r="R223" s="578"/>
      <c r="S223" s="579"/>
      <c r="T223" s="574" t="s">
        <v>37</v>
      </c>
      <c r="U223" s="574" t="s">
        <v>38</v>
      </c>
      <c r="V223" s="574" t="s">
        <v>112</v>
      </c>
      <c r="W223" s="574" t="s">
        <v>39</v>
      </c>
      <c r="X223" s="574" t="s">
        <v>40</v>
      </c>
      <c r="Y223" s="574" t="s">
        <v>41</v>
      </c>
      <c r="Z223" s="574" t="s">
        <v>42</v>
      </c>
      <c r="AA223" s="574" t="s">
        <v>86</v>
      </c>
      <c r="AB223" s="577" t="s">
        <v>113</v>
      </c>
      <c r="AC223" s="578"/>
      <c r="AD223" s="578"/>
      <c r="AE223" s="578"/>
      <c r="AF223" s="578"/>
      <c r="AG223" s="579"/>
      <c r="AH223" s="577" t="s">
        <v>114</v>
      </c>
      <c r="AI223" s="578"/>
      <c r="AJ223" s="578"/>
      <c r="AK223" s="578"/>
      <c r="AL223" s="579"/>
      <c r="AM223" s="577" t="s">
        <v>3</v>
      </c>
      <c r="AN223" s="578"/>
      <c r="AO223" s="578"/>
      <c r="AP223" s="578"/>
      <c r="AQ223" s="578"/>
      <c r="AR223" s="578"/>
      <c r="AS223" s="578"/>
      <c r="AT223" s="578"/>
      <c r="AU223" s="578"/>
      <c r="AV223" s="578"/>
      <c r="AW223" s="578"/>
      <c r="AX223" s="578"/>
      <c r="AY223" s="578"/>
      <c r="AZ223" s="579"/>
      <c r="BA223" s="577" t="s">
        <v>43</v>
      </c>
      <c r="BB223" s="578"/>
      <c r="BC223" s="578"/>
      <c r="BD223" s="578"/>
      <c r="BE223" s="578"/>
      <c r="BF223" s="578"/>
      <c r="BG223" s="578"/>
      <c r="BH223" s="578"/>
      <c r="BI223" s="578"/>
      <c r="BJ223" s="578"/>
      <c r="BK223" s="578"/>
      <c r="BL223" s="578"/>
      <c r="BM223" s="578"/>
      <c r="BN223" s="578"/>
      <c r="BO223" s="578"/>
      <c r="BP223" s="579"/>
      <c r="BQ223" s="574" t="s">
        <v>953</v>
      </c>
    </row>
    <row r="224" spans="1:69" ht="124.2" customHeight="1">
      <c r="A224" s="575"/>
      <c r="B224" s="575"/>
      <c r="C224" s="575"/>
      <c r="D224" s="575"/>
      <c r="E224" s="572"/>
      <c r="F224" s="573"/>
      <c r="G224" s="575"/>
      <c r="H224" s="575"/>
      <c r="I224" s="575"/>
      <c r="J224" s="575"/>
      <c r="K224" s="575"/>
      <c r="L224" s="306" t="s">
        <v>44</v>
      </c>
      <c r="M224" s="306" t="s">
        <v>45</v>
      </c>
      <c r="N224" s="306" t="s">
        <v>46</v>
      </c>
      <c r="O224" s="306" t="s">
        <v>47</v>
      </c>
      <c r="P224" s="306" t="s">
        <v>48</v>
      </c>
      <c r="Q224" s="306" t="s">
        <v>49</v>
      </c>
      <c r="R224" s="306" t="s">
        <v>50</v>
      </c>
      <c r="S224" s="306" t="s">
        <v>51</v>
      </c>
      <c r="T224" s="575"/>
      <c r="U224" s="575"/>
      <c r="V224" s="575"/>
      <c r="W224" s="575"/>
      <c r="X224" s="575"/>
      <c r="Y224" s="575"/>
      <c r="Z224" s="575"/>
      <c r="AA224" s="575"/>
      <c r="AB224" s="307" t="s">
        <v>15</v>
      </c>
      <c r="AC224" s="307" t="s">
        <v>87</v>
      </c>
      <c r="AD224" s="307" t="s">
        <v>88</v>
      </c>
      <c r="AE224" s="307" t="s">
        <v>52</v>
      </c>
      <c r="AF224" s="307" t="s">
        <v>53</v>
      </c>
      <c r="AG224" s="307" t="s">
        <v>54</v>
      </c>
      <c r="AH224" s="307" t="s">
        <v>55</v>
      </c>
      <c r="AI224" s="307" t="s">
        <v>89</v>
      </c>
      <c r="AJ224" s="307" t="s">
        <v>16</v>
      </c>
      <c r="AK224" s="307" t="s">
        <v>973</v>
      </c>
      <c r="AL224" s="307" t="s">
        <v>84</v>
      </c>
      <c r="AM224" s="306" t="s">
        <v>56</v>
      </c>
      <c r="AN224" s="306" t="s">
        <v>57</v>
      </c>
      <c r="AO224" s="306" t="s">
        <v>58</v>
      </c>
      <c r="AP224" s="306" t="s">
        <v>59</v>
      </c>
      <c r="AQ224" s="306" t="s">
        <v>60</v>
      </c>
      <c r="AR224" s="306" t="s">
        <v>974</v>
      </c>
      <c r="AS224" s="306" t="s">
        <v>975</v>
      </c>
      <c r="AT224" s="306" t="s">
        <v>976</v>
      </c>
      <c r="AU224" s="306" t="s">
        <v>7</v>
      </c>
      <c r="AV224" s="306" t="s">
        <v>8</v>
      </c>
      <c r="AW224" s="306" t="s">
        <v>9</v>
      </c>
      <c r="AX224" s="306" t="s">
        <v>61</v>
      </c>
      <c r="AY224" s="306" t="s">
        <v>10</v>
      </c>
      <c r="AZ224" s="306" t="s">
        <v>11</v>
      </c>
      <c r="BA224" s="306" t="s">
        <v>12</v>
      </c>
      <c r="BB224" s="306" t="s">
        <v>6</v>
      </c>
      <c r="BC224" s="306" t="s">
        <v>977</v>
      </c>
      <c r="BD224" s="306" t="s">
        <v>978</v>
      </c>
      <c r="BE224" s="306" t="s">
        <v>979</v>
      </c>
      <c r="BF224" s="306" t="s">
        <v>980</v>
      </c>
      <c r="BG224" s="306" t="s">
        <v>981</v>
      </c>
      <c r="BH224" s="306" t="s">
        <v>62</v>
      </c>
      <c r="BI224" s="306" t="s">
        <v>63</v>
      </c>
      <c r="BJ224" s="306" t="s">
        <v>64</v>
      </c>
      <c r="BK224" s="306" t="s">
        <v>982</v>
      </c>
      <c r="BL224" s="306" t="s">
        <v>65</v>
      </c>
      <c r="BM224" s="306" t="s">
        <v>983</v>
      </c>
      <c r="BN224" s="306" t="s">
        <v>66</v>
      </c>
      <c r="BO224" s="306" t="s">
        <v>67</v>
      </c>
      <c r="BP224" s="306" t="s">
        <v>11</v>
      </c>
      <c r="BQ224" s="575"/>
    </row>
    <row r="225" spans="1:69" ht="24" customHeight="1">
      <c r="A225" s="89" t="s">
        <v>123</v>
      </c>
      <c r="B225" s="90" t="s">
        <v>110</v>
      </c>
      <c r="C225" s="403"/>
      <c r="D225" s="403"/>
      <c r="E225" s="467"/>
      <c r="F225" s="467"/>
      <c r="G225" s="468"/>
      <c r="H225" s="89"/>
      <c r="I225" s="89"/>
      <c r="J225" s="89"/>
      <c r="K225" s="89"/>
      <c r="L225" s="292"/>
      <c r="M225" s="292"/>
      <c r="N225" s="292"/>
      <c r="O225" s="292"/>
      <c r="P225" s="292"/>
      <c r="Q225" s="292"/>
      <c r="R225" s="292"/>
      <c r="S225" s="292"/>
      <c r="T225" s="89"/>
      <c r="U225" s="89"/>
      <c r="V225" s="89"/>
      <c r="W225" s="89"/>
      <c r="X225" s="89"/>
      <c r="Y225" s="89"/>
      <c r="Z225" s="89"/>
      <c r="AA225" s="89"/>
      <c r="AB225" s="89"/>
      <c r="AC225" s="89"/>
      <c r="AD225" s="89"/>
      <c r="AE225" s="89"/>
      <c r="AF225" s="89"/>
      <c r="AG225" s="89"/>
      <c r="AH225" s="89"/>
      <c r="AI225" s="89"/>
      <c r="AJ225" s="89"/>
      <c r="AK225" s="89"/>
      <c r="AL225" s="89"/>
      <c r="AM225" s="325"/>
      <c r="AN225" s="325"/>
      <c r="AO225" s="325"/>
      <c r="AP225" s="325"/>
      <c r="AQ225" s="325"/>
      <c r="AR225" s="325"/>
      <c r="AS225" s="325"/>
      <c r="AT225" s="325"/>
      <c r="AU225" s="325"/>
      <c r="AV225" s="325"/>
      <c r="AW225" s="325"/>
      <c r="AX225" s="325"/>
      <c r="AY225" s="325"/>
      <c r="AZ225" s="325"/>
      <c r="BA225" s="325"/>
      <c r="BB225" s="325"/>
      <c r="BC225" s="325"/>
      <c r="BD225" s="325"/>
      <c r="BE225" s="325"/>
      <c r="BF225" s="325"/>
      <c r="BG225" s="325"/>
      <c r="BH225" s="325"/>
      <c r="BI225" s="325"/>
      <c r="BJ225" s="325"/>
      <c r="BK225" s="325"/>
      <c r="BL225" s="325"/>
      <c r="BM225" s="325"/>
      <c r="BN225" s="325"/>
      <c r="BO225" s="325"/>
      <c r="BP225" s="325"/>
      <c r="BQ225" s="89"/>
    </row>
    <row r="226" spans="1:69" ht="39.6">
      <c r="A226" s="350">
        <v>1</v>
      </c>
      <c r="B226" s="405" t="s">
        <v>190</v>
      </c>
      <c r="C226" s="74" t="s">
        <v>1195</v>
      </c>
      <c r="D226" s="74" t="s">
        <v>1002</v>
      </c>
      <c r="E226" s="464">
        <f>6000*G226</f>
        <v>5888400</v>
      </c>
      <c r="F226" s="82" t="s">
        <v>146</v>
      </c>
      <c r="G226" s="466">
        <v>981.4</v>
      </c>
      <c r="H226" s="75"/>
      <c r="I226" s="76">
        <v>1905</v>
      </c>
      <c r="J226" s="76" t="s">
        <v>82</v>
      </c>
      <c r="K226" s="76" t="s">
        <v>185</v>
      </c>
      <c r="L226" s="74" t="s">
        <v>81</v>
      </c>
      <c r="M226" s="74" t="s">
        <v>186</v>
      </c>
      <c r="N226" s="76" t="s">
        <v>82</v>
      </c>
      <c r="O226" s="76" t="s">
        <v>82</v>
      </c>
      <c r="P226" s="74" t="s">
        <v>956</v>
      </c>
      <c r="Q226" s="74" t="s">
        <v>817</v>
      </c>
      <c r="R226" s="74" t="s">
        <v>1010</v>
      </c>
      <c r="S226" s="74" t="s">
        <v>815</v>
      </c>
      <c r="T226" s="76" t="s">
        <v>83</v>
      </c>
      <c r="U226" s="74" t="s">
        <v>1192</v>
      </c>
      <c r="V226" s="74" t="s">
        <v>1193</v>
      </c>
      <c r="W226" s="76" t="s">
        <v>83</v>
      </c>
      <c r="X226" s="76" t="s">
        <v>82</v>
      </c>
      <c r="Y226" s="76" t="s">
        <v>83</v>
      </c>
      <c r="Z226" s="76" t="s">
        <v>82</v>
      </c>
      <c r="AA226" s="76" t="s">
        <v>82</v>
      </c>
      <c r="AB226" s="76" t="s">
        <v>82</v>
      </c>
      <c r="AC226" s="76"/>
      <c r="AD226" s="74"/>
      <c r="AE226" s="74"/>
      <c r="AF226" s="76" t="s">
        <v>83</v>
      </c>
      <c r="AG226" s="74"/>
      <c r="AH226" s="76" t="s">
        <v>83</v>
      </c>
      <c r="AI226" s="74" t="s">
        <v>136</v>
      </c>
      <c r="AJ226" s="74" t="s">
        <v>136</v>
      </c>
      <c r="AK226" s="74" t="s">
        <v>136</v>
      </c>
      <c r="AL226" s="305" t="s">
        <v>136</v>
      </c>
      <c r="AM226" s="76" t="s">
        <v>82</v>
      </c>
      <c r="AN226" s="76" t="s">
        <v>82</v>
      </c>
      <c r="AO226" s="76" t="s">
        <v>83</v>
      </c>
      <c r="AP226" s="76" t="s">
        <v>82</v>
      </c>
      <c r="AQ226" s="76" t="s">
        <v>83</v>
      </c>
      <c r="AR226" s="74" t="s">
        <v>1193</v>
      </c>
      <c r="AS226" s="74"/>
      <c r="AT226" s="74"/>
      <c r="AU226" s="76" t="s">
        <v>83</v>
      </c>
      <c r="AV226" s="76" t="s">
        <v>83</v>
      </c>
      <c r="AW226" s="76" t="s">
        <v>83</v>
      </c>
      <c r="AX226" s="76" t="s">
        <v>82</v>
      </c>
      <c r="AY226" s="76" t="s">
        <v>82</v>
      </c>
      <c r="AZ226" s="74"/>
      <c r="BA226" s="76" t="s">
        <v>82</v>
      </c>
      <c r="BB226" s="76" t="s">
        <v>82</v>
      </c>
      <c r="BC226" s="74" t="s">
        <v>200</v>
      </c>
      <c r="BD226" s="74"/>
      <c r="BE226" s="74" t="s">
        <v>189</v>
      </c>
      <c r="BF226" s="74" t="s">
        <v>81</v>
      </c>
      <c r="BG226" s="74" t="s">
        <v>81</v>
      </c>
      <c r="BH226" s="76" t="s">
        <v>194</v>
      </c>
      <c r="BI226" s="76"/>
      <c r="BJ226" s="76" t="s">
        <v>194</v>
      </c>
      <c r="BK226" s="77" t="s">
        <v>1007</v>
      </c>
      <c r="BL226" s="76" t="s">
        <v>82</v>
      </c>
      <c r="BM226" s="77" t="s">
        <v>1194</v>
      </c>
      <c r="BN226" s="76" t="s">
        <v>82</v>
      </c>
      <c r="BO226" s="76" t="s">
        <v>83</v>
      </c>
      <c r="BP226" s="74"/>
      <c r="BQ226" s="96"/>
    </row>
    <row r="227" spans="1:69" ht="33.6" customHeight="1">
      <c r="A227" s="73">
        <v>2</v>
      </c>
      <c r="B227" s="323" t="s">
        <v>820</v>
      </c>
      <c r="C227" s="74" t="s">
        <v>1195</v>
      </c>
      <c r="D227" s="74" t="s">
        <v>1002</v>
      </c>
      <c r="E227" s="464">
        <f>2000*G227</f>
        <v>378000</v>
      </c>
      <c r="F227" s="82" t="s">
        <v>146</v>
      </c>
      <c r="G227" s="75">
        <v>189</v>
      </c>
      <c r="H227" s="75"/>
      <c r="I227" s="76">
        <v>1984</v>
      </c>
      <c r="J227" s="76" t="s">
        <v>82</v>
      </c>
      <c r="K227" s="76" t="s">
        <v>185</v>
      </c>
      <c r="L227" s="74" t="s">
        <v>81</v>
      </c>
      <c r="M227" s="74"/>
      <c r="N227" s="76" t="s">
        <v>83</v>
      </c>
      <c r="O227" s="76" t="s">
        <v>83</v>
      </c>
      <c r="P227" s="74" t="s">
        <v>956</v>
      </c>
      <c r="Q227" s="74"/>
      <c r="R227" s="74" t="s">
        <v>1010</v>
      </c>
      <c r="S227" s="74" t="s">
        <v>191</v>
      </c>
      <c r="T227" s="76"/>
      <c r="U227" s="74"/>
      <c r="V227" s="74"/>
      <c r="W227" s="76"/>
      <c r="X227" s="76"/>
      <c r="Y227" s="76"/>
      <c r="Z227" s="76"/>
      <c r="AA227" s="76"/>
      <c r="AB227" s="76"/>
      <c r="AC227" s="76"/>
      <c r="AD227" s="74"/>
      <c r="AE227" s="74"/>
      <c r="AF227" s="76" t="s">
        <v>83</v>
      </c>
      <c r="AG227" s="74"/>
      <c r="AH227" s="76" t="s">
        <v>83</v>
      </c>
      <c r="AI227" s="74"/>
      <c r="AJ227" s="74"/>
      <c r="AK227" s="74"/>
      <c r="AL227" s="305"/>
      <c r="AM227" s="76" t="s">
        <v>83</v>
      </c>
      <c r="AN227" s="76" t="s">
        <v>82</v>
      </c>
      <c r="AO227" s="76" t="s">
        <v>83</v>
      </c>
      <c r="AP227" s="76" t="s">
        <v>82</v>
      </c>
      <c r="AQ227" s="76" t="s">
        <v>82</v>
      </c>
      <c r="AR227" s="74"/>
      <c r="AS227" s="74"/>
      <c r="AT227" s="74"/>
      <c r="AU227" s="76" t="s">
        <v>83</v>
      </c>
      <c r="AV227" s="76" t="s">
        <v>83</v>
      </c>
      <c r="AW227" s="76" t="s">
        <v>83</v>
      </c>
      <c r="AX227" s="76" t="s">
        <v>82</v>
      </c>
      <c r="AY227" s="76" t="s">
        <v>82</v>
      </c>
      <c r="AZ227" s="74"/>
      <c r="BA227" s="76"/>
      <c r="BB227" s="76"/>
      <c r="BC227" s="74"/>
      <c r="BD227" s="74"/>
      <c r="BE227" s="74"/>
      <c r="BF227" s="74"/>
      <c r="BG227" s="74"/>
      <c r="BH227" s="76"/>
      <c r="BI227" s="76"/>
      <c r="BJ227" s="76"/>
      <c r="BK227" s="77"/>
      <c r="BL227" s="76"/>
      <c r="BM227" s="77"/>
      <c r="BN227" s="76"/>
      <c r="BO227" s="76"/>
      <c r="BP227" s="74"/>
      <c r="BQ227" s="96"/>
    </row>
    <row r="228" spans="1:69" ht="25.8" customHeight="1">
      <c r="A228" s="91" t="s">
        <v>124</v>
      </c>
      <c r="B228" s="400" t="s">
        <v>111</v>
      </c>
      <c r="C228" s="298"/>
      <c r="D228" s="298"/>
      <c r="E228" s="298"/>
      <c r="F228" s="298"/>
      <c r="G228" s="401"/>
      <c r="H228" s="402"/>
      <c r="I228" s="402"/>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row>
    <row r="229" spans="1:69" ht="25.8" customHeight="1">
      <c r="A229" s="20">
        <v>1</v>
      </c>
      <c r="B229" s="302" t="s">
        <v>1052</v>
      </c>
      <c r="C229" s="74" t="s">
        <v>1195</v>
      </c>
      <c r="D229" s="303"/>
      <c r="E229" s="311">
        <v>28468.37</v>
      </c>
      <c r="F229" s="392" t="s">
        <v>122</v>
      </c>
      <c r="G229" s="78"/>
      <c r="H229" s="78"/>
      <c r="I229" s="21">
        <v>1984</v>
      </c>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row>
    <row r="230" spans="1:69" ht="24.6" customHeight="1">
      <c r="A230" s="30" t="s">
        <v>125</v>
      </c>
      <c r="B230" s="552" t="s">
        <v>76</v>
      </c>
      <c r="C230" s="358"/>
      <c r="D230" s="359"/>
      <c r="E230" s="360">
        <f>42264.34+220905.38</f>
        <v>263169.71999999997</v>
      </c>
      <c r="F230" s="361" t="s">
        <v>122</v>
      </c>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row>
    <row r="231" spans="1:69" ht="24.6" customHeight="1">
      <c r="A231" s="30"/>
      <c r="B231" s="191" t="s">
        <v>952</v>
      </c>
      <c r="C231" s="99"/>
      <c r="D231" s="83"/>
      <c r="E231" s="398">
        <v>19370.48</v>
      </c>
      <c r="F231" s="81" t="s">
        <v>122</v>
      </c>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row>
    <row r="232" spans="1:69" ht="25.2" customHeight="1">
      <c r="A232" s="66"/>
      <c r="B232" s="440" t="s">
        <v>1196</v>
      </c>
      <c r="C232" s="66"/>
      <c r="D232" s="66"/>
      <c r="E232" s="360">
        <v>7998</v>
      </c>
      <c r="F232" s="361" t="s">
        <v>122</v>
      </c>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row>
    <row r="233" spans="1:69">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row>
    <row r="235" spans="1:69" ht="27.6" customHeight="1">
      <c r="A235" s="79">
        <v>14</v>
      </c>
      <c r="B235" s="353" t="s">
        <v>292</v>
      </c>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row>
    <row r="236" spans="1:69" ht="28.2" customHeight="1">
      <c r="A236" s="574" t="s">
        <v>0</v>
      </c>
      <c r="B236" s="574" t="s">
        <v>31</v>
      </c>
      <c r="C236" s="574" t="s">
        <v>14</v>
      </c>
      <c r="D236" s="574" t="s">
        <v>971</v>
      </c>
      <c r="E236" s="570" t="s">
        <v>77</v>
      </c>
      <c r="F236" s="571"/>
      <c r="G236" s="574" t="s">
        <v>32</v>
      </c>
      <c r="H236" s="574" t="s">
        <v>33</v>
      </c>
      <c r="I236" s="574" t="s">
        <v>34</v>
      </c>
      <c r="J236" s="574" t="s">
        <v>145</v>
      </c>
      <c r="K236" s="574" t="s">
        <v>972</v>
      </c>
      <c r="L236" s="576" t="s">
        <v>35</v>
      </c>
      <c r="M236" s="576"/>
      <c r="N236" s="576"/>
      <c r="O236" s="576"/>
      <c r="P236" s="577" t="s">
        <v>36</v>
      </c>
      <c r="Q236" s="578"/>
      <c r="R236" s="578"/>
      <c r="S236" s="579"/>
      <c r="T236" s="574" t="s">
        <v>37</v>
      </c>
      <c r="U236" s="574" t="s">
        <v>38</v>
      </c>
      <c r="V236" s="574" t="s">
        <v>112</v>
      </c>
      <c r="W236" s="574" t="s">
        <v>39</v>
      </c>
      <c r="X236" s="574" t="s">
        <v>40</v>
      </c>
      <c r="Y236" s="574" t="s">
        <v>41</v>
      </c>
      <c r="Z236" s="574" t="s">
        <v>42</v>
      </c>
      <c r="AA236" s="574" t="s">
        <v>86</v>
      </c>
      <c r="AB236" s="577" t="s">
        <v>113</v>
      </c>
      <c r="AC236" s="578"/>
      <c r="AD236" s="578"/>
      <c r="AE236" s="578"/>
      <c r="AF236" s="578"/>
      <c r="AG236" s="579"/>
      <c r="AH236" s="577" t="s">
        <v>114</v>
      </c>
      <c r="AI236" s="578"/>
      <c r="AJ236" s="578"/>
      <c r="AK236" s="578"/>
      <c r="AL236" s="579"/>
      <c r="AM236" s="577" t="s">
        <v>3</v>
      </c>
      <c r="AN236" s="578"/>
      <c r="AO236" s="578"/>
      <c r="AP236" s="578"/>
      <c r="AQ236" s="578"/>
      <c r="AR236" s="578"/>
      <c r="AS236" s="578"/>
      <c r="AT236" s="578"/>
      <c r="AU236" s="578"/>
      <c r="AV236" s="578"/>
      <c r="AW236" s="578"/>
      <c r="AX236" s="578"/>
      <c r="AY236" s="578"/>
      <c r="AZ236" s="579"/>
      <c r="BA236" s="577" t="s">
        <v>43</v>
      </c>
      <c r="BB236" s="578"/>
      <c r="BC236" s="578"/>
      <c r="BD236" s="578"/>
      <c r="BE236" s="578"/>
      <c r="BF236" s="578"/>
      <c r="BG236" s="578"/>
      <c r="BH236" s="578"/>
      <c r="BI236" s="578"/>
      <c r="BJ236" s="578"/>
      <c r="BK236" s="578"/>
      <c r="BL236" s="578"/>
      <c r="BM236" s="578"/>
      <c r="BN236" s="578"/>
      <c r="BO236" s="578"/>
      <c r="BP236" s="579"/>
      <c r="BQ236" s="574" t="s">
        <v>953</v>
      </c>
    </row>
    <row r="237" spans="1:69" ht="99" customHeight="1">
      <c r="A237" s="575"/>
      <c r="B237" s="575"/>
      <c r="C237" s="575"/>
      <c r="D237" s="575"/>
      <c r="E237" s="572"/>
      <c r="F237" s="573"/>
      <c r="G237" s="575"/>
      <c r="H237" s="575"/>
      <c r="I237" s="575"/>
      <c r="J237" s="575"/>
      <c r="K237" s="575"/>
      <c r="L237" s="306" t="s">
        <v>44</v>
      </c>
      <c r="M237" s="306" t="s">
        <v>45</v>
      </c>
      <c r="N237" s="306" t="s">
        <v>46</v>
      </c>
      <c r="O237" s="306" t="s">
        <v>47</v>
      </c>
      <c r="P237" s="306" t="s">
        <v>48</v>
      </c>
      <c r="Q237" s="306" t="s">
        <v>49</v>
      </c>
      <c r="R237" s="306" t="s">
        <v>50</v>
      </c>
      <c r="S237" s="306" t="s">
        <v>51</v>
      </c>
      <c r="T237" s="575"/>
      <c r="U237" s="575"/>
      <c r="V237" s="575"/>
      <c r="W237" s="575"/>
      <c r="X237" s="575"/>
      <c r="Y237" s="575"/>
      <c r="Z237" s="575"/>
      <c r="AA237" s="575"/>
      <c r="AB237" s="307" t="s">
        <v>15</v>
      </c>
      <c r="AC237" s="307" t="s">
        <v>87</v>
      </c>
      <c r="AD237" s="307" t="s">
        <v>88</v>
      </c>
      <c r="AE237" s="307" t="s">
        <v>52</v>
      </c>
      <c r="AF237" s="307" t="s">
        <v>53</v>
      </c>
      <c r="AG237" s="307" t="s">
        <v>54</v>
      </c>
      <c r="AH237" s="307" t="s">
        <v>55</v>
      </c>
      <c r="AI237" s="307" t="s">
        <v>89</v>
      </c>
      <c r="AJ237" s="307" t="s">
        <v>16</v>
      </c>
      <c r="AK237" s="307" t="s">
        <v>973</v>
      </c>
      <c r="AL237" s="307" t="s">
        <v>84</v>
      </c>
      <c r="AM237" s="306" t="s">
        <v>56</v>
      </c>
      <c r="AN237" s="306" t="s">
        <v>57</v>
      </c>
      <c r="AO237" s="306" t="s">
        <v>58</v>
      </c>
      <c r="AP237" s="306" t="s">
        <v>59</v>
      </c>
      <c r="AQ237" s="306" t="s">
        <v>60</v>
      </c>
      <c r="AR237" s="306" t="s">
        <v>974</v>
      </c>
      <c r="AS237" s="306" t="s">
        <v>975</v>
      </c>
      <c r="AT237" s="306" t="s">
        <v>976</v>
      </c>
      <c r="AU237" s="306" t="s">
        <v>7</v>
      </c>
      <c r="AV237" s="306" t="s">
        <v>8</v>
      </c>
      <c r="AW237" s="306" t="s">
        <v>9</v>
      </c>
      <c r="AX237" s="306" t="s">
        <v>61</v>
      </c>
      <c r="AY237" s="306" t="s">
        <v>10</v>
      </c>
      <c r="AZ237" s="306" t="s">
        <v>11</v>
      </c>
      <c r="BA237" s="306" t="s">
        <v>12</v>
      </c>
      <c r="BB237" s="306" t="s">
        <v>6</v>
      </c>
      <c r="BC237" s="306" t="s">
        <v>977</v>
      </c>
      <c r="BD237" s="306" t="s">
        <v>978</v>
      </c>
      <c r="BE237" s="306" t="s">
        <v>979</v>
      </c>
      <c r="BF237" s="306" t="s">
        <v>980</v>
      </c>
      <c r="BG237" s="306" t="s">
        <v>981</v>
      </c>
      <c r="BH237" s="306" t="s">
        <v>62</v>
      </c>
      <c r="BI237" s="306" t="s">
        <v>63</v>
      </c>
      <c r="BJ237" s="306" t="s">
        <v>64</v>
      </c>
      <c r="BK237" s="306" t="s">
        <v>982</v>
      </c>
      <c r="BL237" s="306" t="s">
        <v>65</v>
      </c>
      <c r="BM237" s="306" t="s">
        <v>983</v>
      </c>
      <c r="BN237" s="306" t="s">
        <v>66</v>
      </c>
      <c r="BO237" s="306" t="s">
        <v>67</v>
      </c>
      <c r="BP237" s="306" t="s">
        <v>11</v>
      </c>
      <c r="BQ237" s="575"/>
    </row>
    <row r="238" spans="1:69" ht="24.6" customHeight="1">
      <c r="A238" s="89" t="s">
        <v>123</v>
      </c>
      <c r="B238" s="90" t="s">
        <v>110</v>
      </c>
      <c r="C238" s="403"/>
      <c r="D238" s="467"/>
      <c r="E238" s="467"/>
      <c r="F238" s="467"/>
      <c r="G238" s="89"/>
      <c r="H238" s="89"/>
      <c r="I238" s="89"/>
      <c r="J238" s="89"/>
      <c r="K238" s="89"/>
      <c r="L238" s="292"/>
      <c r="M238" s="292"/>
      <c r="N238" s="292"/>
      <c r="O238" s="292"/>
      <c r="P238" s="292"/>
      <c r="Q238" s="292"/>
      <c r="R238" s="292"/>
      <c r="S238" s="292"/>
      <c r="T238" s="89"/>
      <c r="U238" s="89"/>
      <c r="V238" s="89"/>
      <c r="W238" s="89"/>
      <c r="X238" s="89"/>
      <c r="Y238" s="89"/>
      <c r="Z238" s="89"/>
      <c r="AA238" s="89"/>
      <c r="AB238" s="89"/>
      <c r="AC238" s="89"/>
      <c r="AD238" s="89"/>
      <c r="AE238" s="89"/>
      <c r="AF238" s="89"/>
      <c r="AG238" s="89"/>
      <c r="AH238" s="89"/>
      <c r="AI238" s="89"/>
      <c r="AJ238" s="89"/>
      <c r="AK238" s="89"/>
      <c r="AL238" s="89"/>
      <c r="AM238" s="325"/>
      <c r="AN238" s="325"/>
      <c r="AO238" s="325"/>
      <c r="AP238" s="325"/>
      <c r="AQ238" s="325"/>
      <c r="AR238" s="325"/>
      <c r="AS238" s="325"/>
      <c r="AT238" s="325"/>
      <c r="AU238" s="325"/>
      <c r="AV238" s="325"/>
      <c r="AW238" s="325"/>
      <c r="AX238" s="325"/>
      <c r="AY238" s="325"/>
      <c r="AZ238" s="325"/>
      <c r="BA238" s="325"/>
      <c r="BB238" s="325"/>
      <c r="BC238" s="325"/>
      <c r="BD238" s="325"/>
      <c r="BE238" s="325"/>
      <c r="BF238" s="325"/>
      <c r="BG238" s="325"/>
      <c r="BH238" s="325"/>
      <c r="BI238" s="325"/>
      <c r="BJ238" s="325"/>
      <c r="BK238" s="325"/>
      <c r="BL238" s="325"/>
      <c r="BM238" s="325"/>
      <c r="BN238" s="325"/>
      <c r="BO238" s="325"/>
      <c r="BP238" s="325"/>
      <c r="BQ238" s="89"/>
    </row>
    <row r="239" spans="1:69" ht="39.6">
      <c r="A239" s="73">
        <v>1</v>
      </c>
      <c r="B239" s="323" t="s">
        <v>190</v>
      </c>
      <c r="C239" s="74" t="s">
        <v>1198</v>
      </c>
      <c r="D239" s="103" t="s">
        <v>1002</v>
      </c>
      <c r="E239" s="464">
        <f t="shared" ref="E239" si="4">6000*G239</f>
        <v>1503600</v>
      </c>
      <c r="F239" s="82" t="s">
        <v>146</v>
      </c>
      <c r="G239" s="75">
        <v>250.6</v>
      </c>
      <c r="H239" s="75"/>
      <c r="I239" s="76">
        <v>1905</v>
      </c>
      <c r="J239" s="76" t="s">
        <v>82</v>
      </c>
      <c r="K239" s="76" t="s">
        <v>185</v>
      </c>
      <c r="L239" s="74" t="s">
        <v>189</v>
      </c>
      <c r="M239" s="74"/>
      <c r="N239" s="76" t="s">
        <v>82</v>
      </c>
      <c r="O239" s="76" t="s">
        <v>83</v>
      </c>
      <c r="P239" s="74" t="s">
        <v>956</v>
      </c>
      <c r="Q239" s="74"/>
      <c r="R239" s="74" t="s">
        <v>1010</v>
      </c>
      <c r="S239" s="74" t="s">
        <v>815</v>
      </c>
      <c r="T239" s="76" t="s">
        <v>83</v>
      </c>
      <c r="U239" s="74" t="s">
        <v>1192</v>
      </c>
      <c r="V239" s="74" t="s">
        <v>1199</v>
      </c>
      <c r="W239" s="76" t="s">
        <v>83</v>
      </c>
      <c r="X239" s="76" t="s">
        <v>82</v>
      </c>
      <c r="Y239" s="76" t="s">
        <v>83</v>
      </c>
      <c r="Z239" s="76" t="s">
        <v>82</v>
      </c>
      <c r="AA239" s="76" t="s">
        <v>82</v>
      </c>
      <c r="AB239" s="76" t="s">
        <v>82</v>
      </c>
      <c r="AC239" s="76"/>
      <c r="AD239" s="74" t="s">
        <v>136</v>
      </c>
      <c r="AE239" s="74" t="s">
        <v>136</v>
      </c>
      <c r="AF239" s="76" t="s">
        <v>82</v>
      </c>
      <c r="AG239" s="74" t="s">
        <v>136</v>
      </c>
      <c r="AH239" s="76" t="s">
        <v>83</v>
      </c>
      <c r="AI239" s="74" t="s">
        <v>136</v>
      </c>
      <c r="AJ239" s="74" t="s">
        <v>136</v>
      </c>
      <c r="AK239" s="74" t="s">
        <v>136</v>
      </c>
      <c r="AL239" s="305" t="s">
        <v>136</v>
      </c>
      <c r="AM239" s="76" t="s">
        <v>83</v>
      </c>
      <c r="AN239" s="76" t="s">
        <v>82</v>
      </c>
      <c r="AO239" s="76" t="s">
        <v>83</v>
      </c>
      <c r="AP239" s="76" t="s">
        <v>82</v>
      </c>
      <c r="AQ239" s="76" t="s">
        <v>83</v>
      </c>
      <c r="AR239" s="74" t="s">
        <v>1193</v>
      </c>
      <c r="AS239" s="74" t="s">
        <v>1200</v>
      </c>
      <c r="AT239" s="74" t="s">
        <v>1201</v>
      </c>
      <c r="AU239" s="76" t="s">
        <v>83</v>
      </c>
      <c r="AV239" s="76" t="s">
        <v>83</v>
      </c>
      <c r="AW239" s="76" t="s">
        <v>187</v>
      </c>
      <c r="AX239" s="76" t="s">
        <v>82</v>
      </c>
      <c r="AY239" s="76" t="s">
        <v>82</v>
      </c>
      <c r="AZ239" s="74"/>
      <c r="BA239" s="76" t="s">
        <v>82</v>
      </c>
      <c r="BB239" s="76" t="s">
        <v>82</v>
      </c>
      <c r="BC239" s="74" t="s">
        <v>189</v>
      </c>
      <c r="BD239" s="74" t="s">
        <v>188</v>
      </c>
      <c r="BE239" s="74" t="s">
        <v>189</v>
      </c>
      <c r="BF239" s="74" t="s">
        <v>188</v>
      </c>
      <c r="BG239" s="74" t="s">
        <v>188</v>
      </c>
      <c r="BH239" s="76" t="s">
        <v>194</v>
      </c>
      <c r="BI239" s="76" t="s">
        <v>83</v>
      </c>
      <c r="BJ239" s="76" t="s">
        <v>194</v>
      </c>
      <c r="BK239" s="77"/>
      <c r="BL239" s="76" t="s">
        <v>82</v>
      </c>
      <c r="BM239" s="77" t="s">
        <v>1202</v>
      </c>
      <c r="BN239" s="76" t="s">
        <v>82</v>
      </c>
      <c r="BO239" s="76" t="s">
        <v>83</v>
      </c>
      <c r="BP239" s="74"/>
      <c r="BQ239" s="96"/>
    </row>
    <row r="240" spans="1:69" ht="40.200000000000003" customHeight="1">
      <c r="A240" s="30" t="s">
        <v>1203</v>
      </c>
      <c r="B240" s="552" t="s">
        <v>76</v>
      </c>
      <c r="C240" s="358"/>
      <c r="D240" s="359"/>
      <c r="E240" s="406" t="s">
        <v>1204</v>
      </c>
      <c r="F240" s="361" t="s">
        <v>122</v>
      </c>
      <c r="G240" s="393"/>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row>
    <row r="241" spans="1:69" ht="32.4" customHeight="1">
      <c r="A241" s="30"/>
      <c r="B241" s="191" t="s">
        <v>952</v>
      </c>
      <c r="C241" s="99"/>
      <c r="D241" s="83"/>
      <c r="E241" s="398">
        <v>11041.77</v>
      </c>
      <c r="F241" s="81" t="s">
        <v>122</v>
      </c>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row>
    <row r="242" spans="1:69">
      <c r="B242" s="481"/>
    </row>
    <row r="244" spans="1:69" ht="34.799999999999997" customHeight="1">
      <c r="A244" s="79">
        <v>15</v>
      </c>
      <c r="B244" s="353" t="s">
        <v>299</v>
      </c>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row>
    <row r="245" spans="1:69" ht="21.6" customHeight="1">
      <c r="A245" s="574" t="s">
        <v>0</v>
      </c>
      <c r="B245" s="574" t="s">
        <v>31</v>
      </c>
      <c r="C245" s="574" t="s">
        <v>14</v>
      </c>
      <c r="D245" s="574" t="s">
        <v>971</v>
      </c>
      <c r="E245" s="570" t="s">
        <v>77</v>
      </c>
      <c r="F245" s="571"/>
      <c r="G245" s="574" t="s">
        <v>32</v>
      </c>
      <c r="H245" s="574" t="s">
        <v>33</v>
      </c>
      <c r="I245" s="574" t="s">
        <v>34</v>
      </c>
      <c r="J245" s="574" t="s">
        <v>145</v>
      </c>
      <c r="K245" s="574" t="s">
        <v>972</v>
      </c>
      <c r="L245" s="576" t="s">
        <v>35</v>
      </c>
      <c r="M245" s="576"/>
      <c r="N245" s="576"/>
      <c r="O245" s="576"/>
      <c r="P245" s="577" t="s">
        <v>36</v>
      </c>
      <c r="Q245" s="578"/>
      <c r="R245" s="578"/>
      <c r="S245" s="579"/>
      <c r="T245" s="574" t="s">
        <v>37</v>
      </c>
      <c r="U245" s="574" t="s">
        <v>38</v>
      </c>
      <c r="V245" s="574" t="s">
        <v>112</v>
      </c>
      <c r="W245" s="574" t="s">
        <v>39</v>
      </c>
      <c r="X245" s="574" t="s">
        <v>40</v>
      </c>
      <c r="Y245" s="574" t="s">
        <v>41</v>
      </c>
      <c r="Z245" s="574" t="s">
        <v>42</v>
      </c>
      <c r="AA245" s="574" t="s">
        <v>86</v>
      </c>
      <c r="AB245" s="577" t="s">
        <v>113</v>
      </c>
      <c r="AC245" s="578"/>
      <c r="AD245" s="578"/>
      <c r="AE245" s="578"/>
      <c r="AF245" s="578"/>
      <c r="AG245" s="579"/>
      <c r="AH245" s="577" t="s">
        <v>114</v>
      </c>
      <c r="AI245" s="578"/>
      <c r="AJ245" s="578"/>
      <c r="AK245" s="578"/>
      <c r="AL245" s="579"/>
      <c r="AM245" s="577" t="s">
        <v>3</v>
      </c>
      <c r="AN245" s="578"/>
      <c r="AO245" s="578"/>
      <c r="AP245" s="578"/>
      <c r="AQ245" s="578"/>
      <c r="AR245" s="578"/>
      <c r="AS245" s="578"/>
      <c r="AT245" s="578"/>
      <c r="AU245" s="578"/>
      <c r="AV245" s="578"/>
      <c r="AW245" s="578"/>
      <c r="AX245" s="578"/>
      <c r="AY245" s="578"/>
      <c r="AZ245" s="579"/>
      <c r="BA245" s="577" t="s">
        <v>43</v>
      </c>
      <c r="BB245" s="578"/>
      <c r="BC245" s="578"/>
      <c r="BD245" s="578"/>
      <c r="BE245" s="578"/>
      <c r="BF245" s="578"/>
      <c r="BG245" s="578"/>
      <c r="BH245" s="578"/>
      <c r="BI245" s="578"/>
      <c r="BJ245" s="578"/>
      <c r="BK245" s="578"/>
      <c r="BL245" s="578"/>
      <c r="BM245" s="578"/>
      <c r="BN245" s="578"/>
      <c r="BO245" s="578"/>
      <c r="BP245" s="579"/>
      <c r="BQ245" s="574" t="s">
        <v>953</v>
      </c>
    </row>
    <row r="246" spans="1:69" ht="136.19999999999999" customHeight="1">
      <c r="A246" s="575"/>
      <c r="B246" s="575"/>
      <c r="C246" s="575"/>
      <c r="D246" s="575"/>
      <c r="E246" s="572"/>
      <c r="F246" s="573"/>
      <c r="G246" s="575"/>
      <c r="H246" s="575"/>
      <c r="I246" s="575"/>
      <c r="J246" s="575"/>
      <c r="K246" s="575"/>
      <c r="L246" s="306" t="s">
        <v>44</v>
      </c>
      <c r="M246" s="306" t="s">
        <v>45</v>
      </c>
      <c r="N246" s="306" t="s">
        <v>46</v>
      </c>
      <c r="O246" s="306" t="s">
        <v>47</v>
      </c>
      <c r="P246" s="306" t="s">
        <v>48</v>
      </c>
      <c r="Q246" s="306" t="s">
        <v>49</v>
      </c>
      <c r="R246" s="306" t="s">
        <v>50</v>
      </c>
      <c r="S246" s="306" t="s">
        <v>51</v>
      </c>
      <c r="T246" s="575"/>
      <c r="U246" s="575"/>
      <c r="V246" s="575"/>
      <c r="W246" s="575"/>
      <c r="X246" s="575"/>
      <c r="Y246" s="575"/>
      <c r="Z246" s="575"/>
      <c r="AA246" s="575"/>
      <c r="AB246" s="307" t="s">
        <v>15</v>
      </c>
      <c r="AC246" s="307" t="s">
        <v>87</v>
      </c>
      <c r="AD246" s="307" t="s">
        <v>88</v>
      </c>
      <c r="AE246" s="307" t="s">
        <v>52</v>
      </c>
      <c r="AF246" s="307" t="s">
        <v>53</v>
      </c>
      <c r="AG246" s="307" t="s">
        <v>54</v>
      </c>
      <c r="AH246" s="307" t="s">
        <v>55</v>
      </c>
      <c r="AI246" s="307" t="s">
        <v>89</v>
      </c>
      <c r="AJ246" s="307" t="s">
        <v>16</v>
      </c>
      <c r="AK246" s="307" t="s">
        <v>973</v>
      </c>
      <c r="AL246" s="307" t="s">
        <v>84</v>
      </c>
      <c r="AM246" s="306" t="s">
        <v>56</v>
      </c>
      <c r="AN246" s="306" t="s">
        <v>57</v>
      </c>
      <c r="AO246" s="306" t="s">
        <v>58</v>
      </c>
      <c r="AP246" s="306" t="s">
        <v>59</v>
      </c>
      <c r="AQ246" s="306" t="s">
        <v>60</v>
      </c>
      <c r="AR246" s="306" t="s">
        <v>974</v>
      </c>
      <c r="AS246" s="306" t="s">
        <v>975</v>
      </c>
      <c r="AT246" s="306" t="s">
        <v>976</v>
      </c>
      <c r="AU246" s="306" t="s">
        <v>7</v>
      </c>
      <c r="AV246" s="306" t="s">
        <v>8</v>
      </c>
      <c r="AW246" s="306" t="s">
        <v>9</v>
      </c>
      <c r="AX246" s="306" t="s">
        <v>61</v>
      </c>
      <c r="AY246" s="306" t="s">
        <v>10</v>
      </c>
      <c r="AZ246" s="306" t="s">
        <v>11</v>
      </c>
      <c r="BA246" s="306" t="s">
        <v>12</v>
      </c>
      <c r="BB246" s="306" t="s">
        <v>6</v>
      </c>
      <c r="BC246" s="306" t="s">
        <v>977</v>
      </c>
      <c r="BD246" s="306" t="s">
        <v>978</v>
      </c>
      <c r="BE246" s="306" t="s">
        <v>979</v>
      </c>
      <c r="BF246" s="306" t="s">
        <v>980</v>
      </c>
      <c r="BG246" s="306" t="s">
        <v>981</v>
      </c>
      <c r="BH246" s="306" t="s">
        <v>62</v>
      </c>
      <c r="BI246" s="306" t="s">
        <v>63</v>
      </c>
      <c r="BJ246" s="306" t="s">
        <v>64</v>
      </c>
      <c r="BK246" s="306" t="s">
        <v>982</v>
      </c>
      <c r="BL246" s="306" t="s">
        <v>65</v>
      </c>
      <c r="BM246" s="306" t="s">
        <v>983</v>
      </c>
      <c r="BN246" s="306" t="s">
        <v>66</v>
      </c>
      <c r="BO246" s="306" t="s">
        <v>67</v>
      </c>
      <c r="BP246" s="306" t="s">
        <v>11</v>
      </c>
      <c r="BQ246" s="575"/>
    </row>
    <row r="247" spans="1:69" ht="21.6" customHeight="1">
      <c r="A247" s="89"/>
      <c r="B247" s="90" t="s">
        <v>110</v>
      </c>
      <c r="C247" s="403"/>
      <c r="D247" s="403"/>
      <c r="E247" s="467"/>
      <c r="F247" s="467"/>
      <c r="G247" s="292"/>
      <c r="H247" s="89"/>
      <c r="I247" s="89"/>
      <c r="J247" s="89"/>
      <c r="K247" s="89"/>
      <c r="L247" s="292"/>
      <c r="M247" s="292"/>
      <c r="N247" s="292"/>
      <c r="O247" s="292"/>
      <c r="P247" s="292"/>
      <c r="Q247" s="292"/>
      <c r="R247" s="292"/>
      <c r="S247" s="292"/>
      <c r="T247" s="89"/>
      <c r="U247" s="89"/>
      <c r="V247" s="89"/>
      <c r="W247" s="89"/>
      <c r="X247" s="89"/>
      <c r="Y247" s="89"/>
      <c r="Z247" s="89"/>
      <c r="AA247" s="89"/>
      <c r="AB247" s="89"/>
      <c r="AC247" s="89"/>
      <c r="AD247" s="89"/>
      <c r="AE247" s="89"/>
      <c r="AF247" s="89"/>
      <c r="AG247" s="89"/>
      <c r="AH247" s="89"/>
      <c r="AI247" s="89"/>
      <c r="AJ247" s="89"/>
      <c r="AK247" s="89"/>
      <c r="AL247" s="89"/>
      <c r="AM247" s="325"/>
      <c r="AN247" s="325"/>
      <c r="AO247" s="325"/>
      <c r="AP247" s="325"/>
      <c r="AQ247" s="325"/>
      <c r="AR247" s="325"/>
      <c r="AS247" s="325"/>
      <c r="AT247" s="325"/>
      <c r="AU247" s="325"/>
      <c r="AV247" s="325"/>
      <c r="AW247" s="325"/>
      <c r="AX247" s="325"/>
      <c r="AY247" s="325"/>
      <c r="AZ247" s="325"/>
      <c r="BA247" s="325"/>
      <c r="BB247" s="325"/>
      <c r="BC247" s="325"/>
      <c r="BD247" s="325"/>
      <c r="BE247" s="325"/>
      <c r="BF247" s="325"/>
      <c r="BG247" s="325"/>
      <c r="BH247" s="325"/>
      <c r="BI247" s="325"/>
      <c r="BJ247" s="325"/>
      <c r="BK247" s="325"/>
      <c r="BL247" s="325"/>
      <c r="BM247" s="325"/>
      <c r="BN247" s="325"/>
      <c r="BO247" s="325"/>
      <c r="BP247" s="325"/>
      <c r="BQ247" s="89"/>
    </row>
    <row r="248" spans="1:69" ht="29.4" customHeight="1">
      <c r="A248" s="73">
        <v>1</v>
      </c>
      <c r="B248" s="323" t="s">
        <v>1217</v>
      </c>
      <c r="C248" s="74" t="s">
        <v>1218</v>
      </c>
      <c r="D248" s="74" t="s">
        <v>1207</v>
      </c>
      <c r="E248" s="464">
        <f>6000*G248</f>
        <v>756000</v>
      </c>
      <c r="F248" s="82" t="s">
        <v>146</v>
      </c>
      <c r="G248" s="466">
        <v>126</v>
      </c>
      <c r="H248" s="76">
        <v>126</v>
      </c>
      <c r="I248" s="76">
        <v>1930</v>
      </c>
      <c r="J248" s="74" t="s">
        <v>82</v>
      </c>
      <c r="K248" s="74" t="s">
        <v>201</v>
      </c>
      <c r="L248" s="76" t="s">
        <v>82</v>
      </c>
      <c r="M248" s="76" t="s">
        <v>82</v>
      </c>
      <c r="N248" s="74" t="s">
        <v>82</v>
      </c>
      <c r="O248" s="74" t="s">
        <v>82</v>
      </c>
      <c r="P248" s="74" t="s">
        <v>1219</v>
      </c>
      <c r="Q248" s="74" t="s">
        <v>1220</v>
      </c>
      <c r="R248" s="76" t="s">
        <v>1220</v>
      </c>
      <c r="S248" s="74" t="s">
        <v>1214</v>
      </c>
      <c r="T248" s="74" t="s">
        <v>83</v>
      </c>
      <c r="U248" s="76" t="s">
        <v>1221</v>
      </c>
      <c r="V248" s="76" t="s">
        <v>961</v>
      </c>
      <c r="W248" s="76" t="s">
        <v>83</v>
      </c>
      <c r="X248" s="76" t="s">
        <v>82</v>
      </c>
      <c r="Y248" s="76" t="s">
        <v>83</v>
      </c>
      <c r="Z248" s="76" t="s">
        <v>83</v>
      </c>
      <c r="AA248" s="76" t="s">
        <v>82</v>
      </c>
      <c r="AB248" s="74" t="s">
        <v>82</v>
      </c>
      <c r="AC248" s="74"/>
      <c r="AD248" s="76"/>
      <c r="AE248" s="74"/>
      <c r="AF248" s="76" t="s">
        <v>83</v>
      </c>
      <c r="AG248" s="74"/>
      <c r="AH248" s="74" t="s">
        <v>83</v>
      </c>
      <c r="AI248" s="74"/>
      <c r="AJ248" s="305"/>
      <c r="AK248" s="76"/>
      <c r="AL248" s="76"/>
      <c r="AM248" s="76" t="s">
        <v>83</v>
      </c>
      <c r="AN248" s="76" t="s">
        <v>82</v>
      </c>
      <c r="AO248" s="76" t="s">
        <v>83</v>
      </c>
      <c r="AP248" s="74" t="s">
        <v>82</v>
      </c>
      <c r="AQ248" s="74" t="s">
        <v>83</v>
      </c>
      <c r="AR248" s="74" t="s">
        <v>83</v>
      </c>
      <c r="AS248" s="76" t="s">
        <v>83</v>
      </c>
      <c r="AT248" s="76" t="s">
        <v>83</v>
      </c>
      <c r="AU248" s="76" t="s">
        <v>83</v>
      </c>
      <c r="AV248" s="76" t="s">
        <v>83</v>
      </c>
      <c r="AW248" s="76" t="s">
        <v>83</v>
      </c>
      <c r="AX248" s="74" t="s">
        <v>83</v>
      </c>
      <c r="AY248" s="76" t="s">
        <v>83</v>
      </c>
      <c r="AZ248" s="76"/>
      <c r="BA248" s="74" t="s">
        <v>83</v>
      </c>
      <c r="BB248" s="74" t="s">
        <v>83</v>
      </c>
      <c r="BC248" s="74" t="s">
        <v>188</v>
      </c>
      <c r="BD248" s="74" t="s">
        <v>188</v>
      </c>
      <c r="BE248" s="74" t="s">
        <v>188</v>
      </c>
      <c r="BF248" s="76" t="s">
        <v>188</v>
      </c>
      <c r="BG248" s="76" t="s">
        <v>188</v>
      </c>
      <c r="BH248" s="76" t="s">
        <v>83</v>
      </c>
      <c r="BI248" s="77" t="s">
        <v>83</v>
      </c>
      <c r="BJ248" s="76" t="s">
        <v>83</v>
      </c>
      <c r="BK248" s="77" t="s">
        <v>1153</v>
      </c>
      <c r="BL248" s="76" t="s">
        <v>83</v>
      </c>
      <c r="BM248" s="76" t="s">
        <v>83</v>
      </c>
      <c r="BN248" s="74" t="s">
        <v>83</v>
      </c>
      <c r="BO248" s="96" t="s">
        <v>83</v>
      </c>
      <c r="BP248" s="109"/>
      <c r="BQ248" s="96"/>
    </row>
    <row r="249" spans="1:69" ht="30" customHeight="1">
      <c r="A249" s="73">
        <v>2</v>
      </c>
      <c r="B249" s="323" t="s">
        <v>1222</v>
      </c>
      <c r="C249" s="74" t="s">
        <v>1223</v>
      </c>
      <c r="D249" s="74" t="s">
        <v>1207</v>
      </c>
      <c r="E249" s="464">
        <f>6000*G249</f>
        <v>1320000</v>
      </c>
      <c r="F249" s="82" t="s">
        <v>146</v>
      </c>
      <c r="G249" s="75">
        <v>220</v>
      </c>
      <c r="H249" s="76">
        <v>220</v>
      </c>
      <c r="I249" s="76">
        <v>1975</v>
      </c>
      <c r="J249" s="74" t="s">
        <v>82</v>
      </c>
      <c r="K249" s="74" t="s">
        <v>185</v>
      </c>
      <c r="L249" s="76" t="s">
        <v>82</v>
      </c>
      <c r="M249" s="76" t="s">
        <v>83</v>
      </c>
      <c r="N249" s="74" t="s">
        <v>82</v>
      </c>
      <c r="O249" s="74" t="s">
        <v>83</v>
      </c>
      <c r="P249" s="74" t="s">
        <v>1220</v>
      </c>
      <c r="Q249" s="74" t="s">
        <v>1220</v>
      </c>
      <c r="R249" s="76" t="s">
        <v>1224</v>
      </c>
      <c r="S249" s="74" t="s">
        <v>1214</v>
      </c>
      <c r="T249" s="74" t="s">
        <v>83</v>
      </c>
      <c r="U249" s="76" t="s">
        <v>1215</v>
      </c>
      <c r="V249" s="76" t="s">
        <v>961</v>
      </c>
      <c r="W249" s="76" t="s">
        <v>82</v>
      </c>
      <c r="X249" s="76" t="s">
        <v>82</v>
      </c>
      <c r="Y249" s="76" t="s">
        <v>83</v>
      </c>
      <c r="Z249" s="76" t="s">
        <v>82</v>
      </c>
      <c r="AA249" s="76" t="s">
        <v>82</v>
      </c>
      <c r="AB249" s="74" t="s">
        <v>82</v>
      </c>
      <c r="AC249" s="74"/>
      <c r="AD249" s="76"/>
      <c r="AE249" s="74"/>
      <c r="AF249" s="76" t="s">
        <v>83</v>
      </c>
      <c r="AG249" s="74"/>
      <c r="AH249" s="74" t="s">
        <v>83</v>
      </c>
      <c r="AI249" s="74"/>
      <c r="AJ249" s="305"/>
      <c r="AK249" s="76"/>
      <c r="AL249" s="76"/>
      <c r="AM249" s="76" t="s">
        <v>82</v>
      </c>
      <c r="AN249" s="76" t="s">
        <v>82</v>
      </c>
      <c r="AO249" s="76" t="s">
        <v>82</v>
      </c>
      <c r="AP249" s="74" t="s">
        <v>82</v>
      </c>
      <c r="AQ249" s="74" t="s">
        <v>82</v>
      </c>
      <c r="AR249" s="74" t="s">
        <v>83</v>
      </c>
      <c r="AS249" s="76" t="s">
        <v>83</v>
      </c>
      <c r="AT249" s="76" t="s">
        <v>83</v>
      </c>
      <c r="AU249" s="76" t="s">
        <v>83</v>
      </c>
      <c r="AV249" s="76" t="s">
        <v>83</v>
      </c>
      <c r="AW249" s="76" t="s">
        <v>83</v>
      </c>
      <c r="AX249" s="74" t="s">
        <v>82</v>
      </c>
      <c r="AY249" s="76" t="s">
        <v>82</v>
      </c>
      <c r="AZ249" s="76"/>
      <c r="BA249" s="74" t="s">
        <v>82</v>
      </c>
      <c r="BB249" s="74" t="s">
        <v>82</v>
      </c>
      <c r="BC249" s="74" t="s">
        <v>189</v>
      </c>
      <c r="BD249" s="74" t="s">
        <v>188</v>
      </c>
      <c r="BE249" s="74" t="s">
        <v>188</v>
      </c>
      <c r="BF249" s="76" t="s">
        <v>188</v>
      </c>
      <c r="BG249" s="76" t="s">
        <v>188</v>
      </c>
      <c r="BH249" s="76" t="s">
        <v>83</v>
      </c>
      <c r="BI249" s="77" t="s">
        <v>83</v>
      </c>
      <c r="BJ249" s="76" t="s">
        <v>83</v>
      </c>
      <c r="BK249" s="77" t="s">
        <v>1153</v>
      </c>
      <c r="BL249" s="76" t="s">
        <v>82</v>
      </c>
      <c r="BM249" s="76" t="s">
        <v>83</v>
      </c>
      <c r="BN249" s="74" t="s">
        <v>82</v>
      </c>
      <c r="BO249" s="96" t="s">
        <v>83</v>
      </c>
      <c r="BP249" s="109" t="s">
        <v>1216</v>
      </c>
      <c r="BQ249" s="96"/>
    </row>
    <row r="250" spans="1:69" ht="39.6">
      <c r="A250" s="73">
        <v>3</v>
      </c>
      <c r="B250" s="323" t="s">
        <v>1324</v>
      </c>
      <c r="C250" s="74" t="s">
        <v>1234</v>
      </c>
      <c r="D250" s="74" t="s">
        <v>1207</v>
      </c>
      <c r="E250" s="464">
        <f>6000*G250</f>
        <v>10212000</v>
      </c>
      <c r="F250" s="82" t="s">
        <v>146</v>
      </c>
      <c r="G250" s="75">
        <v>1702</v>
      </c>
      <c r="H250" s="76">
        <v>972</v>
      </c>
      <c r="I250" s="76">
        <v>1958</v>
      </c>
      <c r="J250" s="74" t="s">
        <v>82</v>
      </c>
      <c r="K250" s="74" t="s">
        <v>185</v>
      </c>
      <c r="L250" s="76" t="s">
        <v>82</v>
      </c>
      <c r="M250" s="76" t="s">
        <v>82</v>
      </c>
      <c r="N250" s="74" t="s">
        <v>82</v>
      </c>
      <c r="O250" s="74" t="s">
        <v>82</v>
      </c>
      <c r="P250" s="74" t="s">
        <v>1225</v>
      </c>
      <c r="Q250" s="74" t="s">
        <v>1213</v>
      </c>
      <c r="R250" s="76" t="s">
        <v>1210</v>
      </c>
      <c r="S250" s="74" t="s">
        <v>1214</v>
      </c>
      <c r="T250" s="74" t="s">
        <v>83</v>
      </c>
      <c r="U250" s="76" t="s">
        <v>1215</v>
      </c>
      <c r="V250" s="76" t="s">
        <v>961</v>
      </c>
      <c r="W250" s="76" t="s">
        <v>83</v>
      </c>
      <c r="X250" s="76" t="s">
        <v>82</v>
      </c>
      <c r="Y250" s="76" t="s">
        <v>83</v>
      </c>
      <c r="Z250" s="76" t="s">
        <v>82</v>
      </c>
      <c r="AA250" s="76" t="s">
        <v>82</v>
      </c>
      <c r="AB250" s="74" t="s">
        <v>82</v>
      </c>
      <c r="AC250" s="74"/>
      <c r="AD250" s="76"/>
      <c r="AE250" s="74"/>
      <c r="AF250" s="76" t="s">
        <v>83</v>
      </c>
      <c r="AG250" s="74"/>
      <c r="AH250" s="74" t="s">
        <v>83</v>
      </c>
      <c r="AI250" s="74"/>
      <c r="AJ250" s="305"/>
      <c r="AK250" s="76"/>
      <c r="AL250" s="76"/>
      <c r="AM250" s="76" t="s">
        <v>82</v>
      </c>
      <c r="AN250" s="76" t="s">
        <v>82</v>
      </c>
      <c r="AO250" s="76" t="s">
        <v>82</v>
      </c>
      <c r="AP250" s="74" t="s">
        <v>82</v>
      </c>
      <c r="AQ250" s="74" t="s">
        <v>82</v>
      </c>
      <c r="AR250" s="74" t="s">
        <v>83</v>
      </c>
      <c r="AS250" s="76" t="s">
        <v>83</v>
      </c>
      <c r="AT250" s="76" t="s">
        <v>83</v>
      </c>
      <c r="AU250" s="76" t="s">
        <v>83</v>
      </c>
      <c r="AV250" s="76" t="s">
        <v>83</v>
      </c>
      <c r="AW250" s="76" t="s">
        <v>83</v>
      </c>
      <c r="AX250" s="74" t="s">
        <v>82</v>
      </c>
      <c r="AY250" s="76" t="s">
        <v>82</v>
      </c>
      <c r="AZ250" s="76"/>
      <c r="BA250" s="74" t="s">
        <v>82</v>
      </c>
      <c r="BB250" s="74" t="s">
        <v>82</v>
      </c>
      <c r="BC250" s="74" t="s">
        <v>793</v>
      </c>
      <c r="BD250" s="74" t="s">
        <v>188</v>
      </c>
      <c r="BE250" s="74" t="s">
        <v>85</v>
      </c>
      <c r="BF250" s="76" t="s">
        <v>188</v>
      </c>
      <c r="BG250" s="76" t="s">
        <v>188</v>
      </c>
      <c r="BH250" s="76" t="s">
        <v>194</v>
      </c>
      <c r="BI250" s="77" t="s">
        <v>194</v>
      </c>
      <c r="BJ250" s="76" t="s">
        <v>83</v>
      </c>
      <c r="BK250" s="77" t="s">
        <v>1153</v>
      </c>
      <c r="BL250" s="76" t="s">
        <v>82</v>
      </c>
      <c r="BM250" s="76" t="s">
        <v>1226</v>
      </c>
      <c r="BN250" s="74" t="s">
        <v>82</v>
      </c>
      <c r="BO250" s="96" t="s">
        <v>83</v>
      </c>
      <c r="BP250" s="109" t="s">
        <v>1216</v>
      </c>
      <c r="BQ250" s="96"/>
    </row>
    <row r="251" spans="1:69" ht="42" customHeight="1">
      <c r="A251" s="73">
        <v>4</v>
      </c>
      <c r="B251" s="323" t="s">
        <v>1323</v>
      </c>
      <c r="C251" s="74" t="s">
        <v>1227</v>
      </c>
      <c r="D251" s="74" t="s">
        <v>1207</v>
      </c>
      <c r="E251" s="301">
        <v>5170048.66</v>
      </c>
      <c r="F251" s="183" t="s">
        <v>122</v>
      </c>
      <c r="G251" s="75">
        <v>437</v>
      </c>
      <c r="H251" s="76">
        <v>437</v>
      </c>
      <c r="I251" s="76">
        <v>1931</v>
      </c>
      <c r="J251" s="74" t="s">
        <v>82</v>
      </c>
      <c r="K251" s="74" t="s">
        <v>185</v>
      </c>
      <c r="L251" s="76" t="s">
        <v>82</v>
      </c>
      <c r="M251" s="76" t="s">
        <v>82</v>
      </c>
      <c r="N251" s="74" t="s">
        <v>82</v>
      </c>
      <c r="O251" s="74" t="s">
        <v>82</v>
      </c>
      <c r="P251" s="74" t="s">
        <v>1225</v>
      </c>
      <c r="Q251" s="74" t="s">
        <v>1220</v>
      </c>
      <c r="R251" s="76" t="s">
        <v>1224</v>
      </c>
      <c r="S251" s="74" t="s">
        <v>1214</v>
      </c>
      <c r="T251" s="74" t="s">
        <v>83</v>
      </c>
      <c r="U251" s="76" t="s">
        <v>1215</v>
      </c>
      <c r="V251" s="76" t="s">
        <v>82</v>
      </c>
      <c r="W251" s="76" t="s">
        <v>83</v>
      </c>
      <c r="X251" s="76" t="s">
        <v>82</v>
      </c>
      <c r="Y251" s="76" t="s">
        <v>82</v>
      </c>
      <c r="Z251" s="76" t="s">
        <v>82</v>
      </c>
      <c r="AA251" s="76" t="s">
        <v>82</v>
      </c>
      <c r="AB251" s="74" t="s">
        <v>82</v>
      </c>
      <c r="AC251" s="74"/>
      <c r="AD251" s="76"/>
      <c r="AE251" s="74"/>
      <c r="AF251" s="76" t="s">
        <v>83</v>
      </c>
      <c r="AG251" s="74"/>
      <c r="AH251" s="74" t="s">
        <v>83</v>
      </c>
      <c r="AI251" s="74"/>
      <c r="AJ251" s="305"/>
      <c r="AK251" s="76"/>
      <c r="AL251" s="76"/>
      <c r="AM251" s="76" t="s">
        <v>82</v>
      </c>
      <c r="AN251" s="76" t="s">
        <v>82</v>
      </c>
      <c r="AO251" s="76" t="s">
        <v>82</v>
      </c>
      <c r="AP251" s="74" t="s">
        <v>82</v>
      </c>
      <c r="AQ251" s="74" t="s">
        <v>82</v>
      </c>
      <c r="AR251" s="74" t="s">
        <v>83</v>
      </c>
      <c r="AS251" s="76" t="s">
        <v>83</v>
      </c>
      <c r="AT251" s="76" t="s">
        <v>83</v>
      </c>
      <c r="AU251" s="76" t="s">
        <v>83</v>
      </c>
      <c r="AV251" s="76" t="s">
        <v>83</v>
      </c>
      <c r="AW251" s="76" t="s">
        <v>83</v>
      </c>
      <c r="AX251" s="74" t="s">
        <v>82</v>
      </c>
      <c r="AY251" s="76" t="s">
        <v>82</v>
      </c>
      <c r="AZ251" s="76"/>
      <c r="BA251" s="74" t="s">
        <v>82</v>
      </c>
      <c r="BB251" s="74" t="s">
        <v>82</v>
      </c>
      <c r="BC251" s="74" t="s">
        <v>85</v>
      </c>
      <c r="BD251" s="74" t="s">
        <v>1228</v>
      </c>
      <c r="BE251" s="74" t="s">
        <v>188</v>
      </c>
      <c r="BF251" s="76" t="s">
        <v>188</v>
      </c>
      <c r="BG251" s="76" t="s">
        <v>188</v>
      </c>
      <c r="BH251" s="76" t="s">
        <v>83</v>
      </c>
      <c r="BI251" s="77" t="s">
        <v>83</v>
      </c>
      <c r="BJ251" s="76" t="s">
        <v>83</v>
      </c>
      <c r="BK251" s="77" t="s">
        <v>1153</v>
      </c>
      <c r="BL251" s="76" t="s">
        <v>82</v>
      </c>
      <c r="BM251" s="76" t="s">
        <v>83</v>
      </c>
      <c r="BN251" s="74" t="s">
        <v>82</v>
      </c>
      <c r="BO251" s="96" t="s">
        <v>83</v>
      </c>
      <c r="BP251" s="109" t="s">
        <v>1216</v>
      </c>
      <c r="BQ251" s="96"/>
    </row>
    <row r="252" spans="1:69" ht="37.799999999999997" customHeight="1">
      <c r="A252" s="73">
        <v>5</v>
      </c>
      <c r="B252" s="323" t="s">
        <v>1212</v>
      </c>
      <c r="C252" s="74" t="s">
        <v>1235</v>
      </c>
      <c r="D252" s="74" t="s">
        <v>1207</v>
      </c>
      <c r="E252" s="464">
        <f>6000*G252</f>
        <v>2400000</v>
      </c>
      <c r="F252" s="82" t="s">
        <v>146</v>
      </c>
      <c r="G252" s="75">
        <v>400</v>
      </c>
      <c r="H252" s="76">
        <v>400</v>
      </c>
      <c r="I252" s="76">
        <v>1978</v>
      </c>
      <c r="J252" s="74" t="s">
        <v>82</v>
      </c>
      <c r="K252" s="74" t="s">
        <v>185</v>
      </c>
      <c r="L252" s="76" t="s">
        <v>82</v>
      </c>
      <c r="M252" s="76" t="s">
        <v>82</v>
      </c>
      <c r="N252" s="74" t="s">
        <v>83</v>
      </c>
      <c r="O252" s="74" t="s">
        <v>82</v>
      </c>
      <c r="P252" s="74" t="s">
        <v>1208</v>
      </c>
      <c r="Q252" s="74" t="s">
        <v>1213</v>
      </c>
      <c r="R252" s="76" t="s">
        <v>1210</v>
      </c>
      <c r="S252" s="74" t="s">
        <v>1214</v>
      </c>
      <c r="T252" s="74" t="s">
        <v>83</v>
      </c>
      <c r="U252" s="76" t="s">
        <v>1215</v>
      </c>
      <c r="V252" s="76" t="s">
        <v>961</v>
      </c>
      <c r="W252" s="76" t="s">
        <v>83</v>
      </c>
      <c r="X252" s="76" t="s">
        <v>82</v>
      </c>
      <c r="Y252" s="76" t="s">
        <v>83</v>
      </c>
      <c r="Z252" s="76" t="s">
        <v>82</v>
      </c>
      <c r="AA252" s="76" t="s">
        <v>82</v>
      </c>
      <c r="AB252" s="74" t="s">
        <v>82</v>
      </c>
      <c r="AC252" s="74"/>
      <c r="AD252" s="76"/>
      <c r="AE252" s="74"/>
      <c r="AF252" s="76" t="s">
        <v>83</v>
      </c>
      <c r="AG252" s="74"/>
      <c r="AH252" s="74" t="s">
        <v>83</v>
      </c>
      <c r="AI252" s="74"/>
      <c r="AJ252" s="305"/>
      <c r="AK252" s="76"/>
      <c r="AL252" s="76"/>
      <c r="AM252" s="76" t="s">
        <v>82</v>
      </c>
      <c r="AN252" s="76" t="s">
        <v>82</v>
      </c>
      <c r="AO252" s="76" t="s">
        <v>82</v>
      </c>
      <c r="AP252" s="74" t="s">
        <v>82</v>
      </c>
      <c r="AQ252" s="74" t="s">
        <v>83</v>
      </c>
      <c r="AR252" s="74" t="s">
        <v>83</v>
      </c>
      <c r="AS252" s="76" t="s">
        <v>83</v>
      </c>
      <c r="AT252" s="76" t="s">
        <v>83</v>
      </c>
      <c r="AU252" s="76" t="s">
        <v>83</v>
      </c>
      <c r="AV252" s="76" t="s">
        <v>83</v>
      </c>
      <c r="AW252" s="76" t="s">
        <v>83</v>
      </c>
      <c r="AX252" s="74" t="s">
        <v>82</v>
      </c>
      <c r="AY252" s="76" t="s">
        <v>82</v>
      </c>
      <c r="AZ252" s="76"/>
      <c r="BA252" s="74" t="s">
        <v>83</v>
      </c>
      <c r="BB252" s="74" t="s">
        <v>82</v>
      </c>
      <c r="BC252" s="74" t="s">
        <v>1013</v>
      </c>
      <c r="BD252" s="74" t="s">
        <v>188</v>
      </c>
      <c r="BE252" s="74" t="s">
        <v>188</v>
      </c>
      <c r="BF252" s="76" t="s">
        <v>188</v>
      </c>
      <c r="BG252" s="76" t="s">
        <v>188</v>
      </c>
      <c r="BH252" s="76" t="s">
        <v>83</v>
      </c>
      <c r="BI252" s="77" t="s">
        <v>83</v>
      </c>
      <c r="BJ252" s="76" t="s">
        <v>83</v>
      </c>
      <c r="BK252" s="77" t="s">
        <v>1153</v>
      </c>
      <c r="BL252" s="76" t="s">
        <v>82</v>
      </c>
      <c r="BM252" s="76" t="s">
        <v>83</v>
      </c>
      <c r="BN252" s="74" t="s">
        <v>82</v>
      </c>
      <c r="BO252" s="96" t="s">
        <v>83</v>
      </c>
      <c r="BP252" s="109" t="s">
        <v>1216</v>
      </c>
      <c r="BQ252" s="96"/>
    </row>
    <row r="253" spans="1:69" ht="34.200000000000003" customHeight="1">
      <c r="A253" s="73">
        <v>6</v>
      </c>
      <c r="B253" s="323" t="s">
        <v>1206</v>
      </c>
      <c r="C253" s="74" t="s">
        <v>1234</v>
      </c>
      <c r="D253" s="74" t="s">
        <v>1207</v>
      </c>
      <c r="E253" s="464">
        <f>2000*G253</f>
        <v>200000</v>
      </c>
      <c r="F253" s="82" t="s">
        <v>146</v>
      </c>
      <c r="G253" s="75">
        <v>100</v>
      </c>
      <c r="H253" s="76">
        <v>100</v>
      </c>
      <c r="I253" s="76">
        <v>1976</v>
      </c>
      <c r="J253" s="74" t="s">
        <v>82</v>
      </c>
      <c r="K253" s="74" t="s">
        <v>185</v>
      </c>
      <c r="L253" s="76" t="s">
        <v>82</v>
      </c>
      <c r="M253" s="76" t="s">
        <v>83</v>
      </c>
      <c r="N253" s="74" t="s">
        <v>83</v>
      </c>
      <c r="O253" s="74" t="s">
        <v>83</v>
      </c>
      <c r="P253" s="74" t="s">
        <v>1208</v>
      </c>
      <c r="Q253" s="74" t="s">
        <v>1209</v>
      </c>
      <c r="R253" s="76" t="s">
        <v>1210</v>
      </c>
      <c r="S253" s="74" t="s">
        <v>1211</v>
      </c>
      <c r="T253" s="74" t="s">
        <v>83</v>
      </c>
      <c r="U253" s="76" t="s">
        <v>961</v>
      </c>
      <c r="V253" s="76" t="s">
        <v>961</v>
      </c>
      <c r="W253" s="76" t="s">
        <v>83</v>
      </c>
      <c r="X253" s="76" t="s">
        <v>83</v>
      </c>
      <c r="Y253" s="76" t="s">
        <v>83</v>
      </c>
      <c r="Z253" s="76" t="s">
        <v>83</v>
      </c>
      <c r="AA253" s="76" t="s">
        <v>83</v>
      </c>
      <c r="AB253" s="74" t="s">
        <v>82</v>
      </c>
      <c r="AC253" s="74"/>
      <c r="AD253" s="76"/>
      <c r="AE253" s="74"/>
      <c r="AF253" s="76" t="s">
        <v>83</v>
      </c>
      <c r="AG253" s="74"/>
      <c r="AH253" s="74" t="s">
        <v>83</v>
      </c>
      <c r="AI253" s="74"/>
      <c r="AJ253" s="305"/>
      <c r="AK253" s="76"/>
      <c r="AL253" s="76"/>
      <c r="AM253" s="76" t="s">
        <v>82</v>
      </c>
      <c r="AN253" s="76" t="s">
        <v>82</v>
      </c>
      <c r="AO253" s="76" t="s">
        <v>83</v>
      </c>
      <c r="AP253" s="74" t="s">
        <v>83</v>
      </c>
      <c r="AQ253" s="74" t="s">
        <v>83</v>
      </c>
      <c r="AR253" s="74" t="s">
        <v>83</v>
      </c>
      <c r="AS253" s="76" t="s">
        <v>83</v>
      </c>
      <c r="AT253" s="76" t="s">
        <v>83</v>
      </c>
      <c r="AU253" s="76" t="s">
        <v>83</v>
      </c>
      <c r="AV253" s="76" t="s">
        <v>83</v>
      </c>
      <c r="AW253" s="76" t="s">
        <v>83</v>
      </c>
      <c r="AX253" s="74" t="s">
        <v>82</v>
      </c>
      <c r="AY253" s="76" t="s">
        <v>82</v>
      </c>
      <c r="AZ253" s="76"/>
      <c r="BA253" s="74" t="s">
        <v>82</v>
      </c>
      <c r="BB253" s="74" t="s">
        <v>82</v>
      </c>
      <c r="BC253" s="74" t="s">
        <v>186</v>
      </c>
      <c r="BD253" s="74" t="s">
        <v>188</v>
      </c>
      <c r="BE253" s="74" t="s">
        <v>188</v>
      </c>
      <c r="BF253" s="76" t="s">
        <v>188</v>
      </c>
      <c r="BG253" s="76" t="s">
        <v>188</v>
      </c>
      <c r="BH253" s="76" t="s">
        <v>83</v>
      </c>
      <c r="BI253" s="77" t="s">
        <v>83</v>
      </c>
      <c r="BJ253" s="76" t="s">
        <v>83</v>
      </c>
      <c r="BK253" s="77" t="s">
        <v>1153</v>
      </c>
      <c r="BL253" s="76" t="s">
        <v>82</v>
      </c>
      <c r="BM253" s="76" t="s">
        <v>83</v>
      </c>
      <c r="BN253" s="74" t="s">
        <v>82</v>
      </c>
      <c r="BO253" s="96" t="s">
        <v>83</v>
      </c>
      <c r="BP253" s="109"/>
      <c r="BQ253" s="96"/>
    </row>
    <row r="254" spans="1:69" ht="37.799999999999997" customHeight="1">
      <c r="A254" s="73">
        <v>7</v>
      </c>
      <c r="B254" s="323" t="s">
        <v>820</v>
      </c>
      <c r="C254" s="74" t="s">
        <v>1234</v>
      </c>
      <c r="D254" s="74" t="s">
        <v>1207</v>
      </c>
      <c r="E254" s="464">
        <f>2000*G254</f>
        <v>234000</v>
      </c>
      <c r="F254" s="82" t="s">
        <v>146</v>
      </c>
      <c r="G254" s="75">
        <v>117</v>
      </c>
      <c r="H254" s="76">
        <v>117</v>
      </c>
      <c r="I254" s="76">
        <v>1976</v>
      </c>
      <c r="J254" s="74" t="s">
        <v>82</v>
      </c>
      <c r="K254" s="74" t="s">
        <v>201</v>
      </c>
      <c r="L254" s="76" t="s">
        <v>82</v>
      </c>
      <c r="M254" s="76" t="s">
        <v>83</v>
      </c>
      <c r="N254" s="74" t="s">
        <v>82</v>
      </c>
      <c r="O254" s="74" t="s">
        <v>83</v>
      </c>
      <c r="P254" s="74" t="s">
        <v>1208</v>
      </c>
      <c r="Q254" s="74" t="s">
        <v>1209</v>
      </c>
      <c r="R254" s="76" t="s">
        <v>1210</v>
      </c>
      <c r="S254" s="74" t="s">
        <v>1211</v>
      </c>
      <c r="T254" s="74" t="s">
        <v>83</v>
      </c>
      <c r="U254" s="76" t="s">
        <v>1153</v>
      </c>
      <c r="V254" s="76" t="s">
        <v>961</v>
      </c>
      <c r="W254" s="76" t="s">
        <v>83</v>
      </c>
      <c r="X254" s="76" t="s">
        <v>82</v>
      </c>
      <c r="Y254" s="76" t="s">
        <v>83</v>
      </c>
      <c r="Z254" s="76" t="s">
        <v>83</v>
      </c>
      <c r="AA254" s="76" t="s">
        <v>83</v>
      </c>
      <c r="AB254" s="74" t="s">
        <v>82</v>
      </c>
      <c r="AC254" s="74"/>
      <c r="AD254" s="76"/>
      <c r="AE254" s="74"/>
      <c r="AF254" s="76" t="s">
        <v>83</v>
      </c>
      <c r="AG254" s="74"/>
      <c r="AH254" s="74" t="s">
        <v>83</v>
      </c>
      <c r="AI254" s="74"/>
      <c r="AJ254" s="305"/>
      <c r="AK254" s="76"/>
      <c r="AL254" s="76"/>
      <c r="AM254" s="76" t="s">
        <v>83</v>
      </c>
      <c r="AN254" s="76" t="s">
        <v>82</v>
      </c>
      <c r="AO254" s="76" t="s">
        <v>83</v>
      </c>
      <c r="AP254" s="74" t="s">
        <v>83</v>
      </c>
      <c r="AQ254" s="74" t="s">
        <v>83</v>
      </c>
      <c r="AR254" s="74" t="s">
        <v>83</v>
      </c>
      <c r="AS254" s="76" t="s">
        <v>83</v>
      </c>
      <c r="AT254" s="76" t="s">
        <v>83</v>
      </c>
      <c r="AU254" s="76" t="s">
        <v>83</v>
      </c>
      <c r="AV254" s="76" t="s">
        <v>83</v>
      </c>
      <c r="AW254" s="76" t="s">
        <v>83</v>
      </c>
      <c r="AX254" s="74" t="s">
        <v>82</v>
      </c>
      <c r="AY254" s="76" t="s">
        <v>83</v>
      </c>
      <c r="AZ254" s="76"/>
      <c r="BA254" s="74" t="s">
        <v>83</v>
      </c>
      <c r="BB254" s="74" t="s">
        <v>83</v>
      </c>
      <c r="BC254" s="74" t="s">
        <v>186</v>
      </c>
      <c r="BD254" s="74" t="s">
        <v>188</v>
      </c>
      <c r="BE254" s="74" t="s">
        <v>188</v>
      </c>
      <c r="BF254" s="76" t="s">
        <v>188</v>
      </c>
      <c r="BG254" s="76" t="s">
        <v>188</v>
      </c>
      <c r="BH254" s="76" t="s">
        <v>83</v>
      </c>
      <c r="BI254" s="77" t="s">
        <v>83</v>
      </c>
      <c r="BJ254" s="76" t="s">
        <v>83</v>
      </c>
      <c r="BK254" s="77" t="s">
        <v>1153</v>
      </c>
      <c r="BL254" s="76" t="s">
        <v>83</v>
      </c>
      <c r="BM254" s="76" t="s">
        <v>83</v>
      </c>
      <c r="BN254" s="74" t="s">
        <v>82</v>
      </c>
      <c r="BO254" s="96" t="s">
        <v>83</v>
      </c>
      <c r="BP254" s="109"/>
      <c r="BQ254" s="96"/>
    </row>
    <row r="255" spans="1:69" ht="35.4" customHeight="1">
      <c r="A255" s="73">
        <v>8</v>
      </c>
      <c r="B255" s="323" t="s">
        <v>1233</v>
      </c>
      <c r="C255" s="74" t="s">
        <v>1236</v>
      </c>
      <c r="D255" s="74" t="s">
        <v>1229</v>
      </c>
      <c r="E255" s="464">
        <f>8772*G255</f>
        <v>333336</v>
      </c>
      <c r="F255" s="82" t="s">
        <v>146</v>
      </c>
      <c r="G255" s="75">
        <v>38</v>
      </c>
      <c r="H255" s="76">
        <v>38</v>
      </c>
      <c r="I255" s="76">
        <v>2007</v>
      </c>
      <c r="J255" s="74" t="s">
        <v>82</v>
      </c>
      <c r="K255" s="74" t="s">
        <v>185</v>
      </c>
      <c r="L255" s="76" t="s">
        <v>82</v>
      </c>
      <c r="M255" s="76" t="s">
        <v>82</v>
      </c>
      <c r="N255" s="74" t="s">
        <v>83</v>
      </c>
      <c r="O255" s="74" t="s">
        <v>83</v>
      </c>
      <c r="P255" s="74" t="s">
        <v>1208</v>
      </c>
      <c r="Q255" s="74" t="s">
        <v>1209</v>
      </c>
      <c r="R255" s="76" t="s">
        <v>1210</v>
      </c>
      <c r="S255" s="74" t="s">
        <v>1214</v>
      </c>
      <c r="T255" s="74" t="s">
        <v>83</v>
      </c>
      <c r="U255" s="76" t="s">
        <v>1230</v>
      </c>
      <c r="V255" s="76" t="s">
        <v>961</v>
      </c>
      <c r="W255" s="76" t="s">
        <v>83</v>
      </c>
      <c r="X255" s="76" t="s">
        <v>82</v>
      </c>
      <c r="Y255" s="76" t="s">
        <v>83</v>
      </c>
      <c r="Z255" s="76" t="s">
        <v>82</v>
      </c>
      <c r="AA255" s="76" t="s">
        <v>82</v>
      </c>
      <c r="AB255" s="74" t="s">
        <v>83</v>
      </c>
      <c r="AC255" s="74" t="s">
        <v>1231</v>
      </c>
      <c r="AD255" s="76"/>
      <c r="AE255" s="74" t="s">
        <v>1232</v>
      </c>
      <c r="AF255" s="76" t="s">
        <v>83</v>
      </c>
      <c r="AG255" s="74"/>
      <c r="AH255" s="74" t="s">
        <v>83</v>
      </c>
      <c r="AI255" s="74"/>
      <c r="AJ255" s="305"/>
      <c r="AK255" s="76"/>
      <c r="AL255" s="76"/>
      <c r="AM255" s="76" t="s">
        <v>82</v>
      </c>
      <c r="AN255" s="76" t="s">
        <v>82</v>
      </c>
      <c r="AO255" s="76" t="s">
        <v>82</v>
      </c>
      <c r="AP255" s="74" t="s">
        <v>82</v>
      </c>
      <c r="AQ255" s="74" t="s">
        <v>82</v>
      </c>
      <c r="AR255" s="74" t="s">
        <v>83</v>
      </c>
      <c r="AS255" s="76" t="s">
        <v>83</v>
      </c>
      <c r="AT255" s="76" t="s">
        <v>83</v>
      </c>
      <c r="AU255" s="76" t="s">
        <v>83</v>
      </c>
      <c r="AV255" s="76" t="s">
        <v>83</v>
      </c>
      <c r="AW255" s="76" t="s">
        <v>83</v>
      </c>
      <c r="AX255" s="74" t="s">
        <v>82</v>
      </c>
      <c r="AY255" s="76" t="s">
        <v>82</v>
      </c>
      <c r="AZ255" s="76"/>
      <c r="BA255" s="74"/>
      <c r="BB255" s="74"/>
      <c r="BC255" s="74"/>
      <c r="BD255" s="74"/>
      <c r="BE255" s="74"/>
      <c r="BF255" s="76"/>
      <c r="BG255" s="76"/>
      <c r="BH255" s="76"/>
      <c r="BI255" s="77"/>
      <c r="BJ255" s="76"/>
      <c r="BK255" s="77"/>
      <c r="BL255" s="76"/>
      <c r="BM255" s="76"/>
      <c r="BN255" s="74"/>
      <c r="BO255" s="96"/>
      <c r="BP255" s="109"/>
      <c r="BQ255" s="96"/>
    </row>
    <row r="256" spans="1:69" ht="28.2" customHeight="1">
      <c r="A256" s="91" t="s">
        <v>124</v>
      </c>
      <c r="B256" s="400" t="s">
        <v>111</v>
      </c>
      <c r="C256" s="298"/>
      <c r="D256" s="298"/>
      <c r="E256" s="408"/>
      <c r="F256" s="298"/>
      <c r="G256" s="401"/>
      <c r="H256" s="402"/>
      <c r="I256" s="402"/>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row>
    <row r="257" spans="1:69" ht="25.05" customHeight="1">
      <c r="A257" s="20">
        <v>1</v>
      </c>
      <c r="B257" s="99" t="s">
        <v>1237</v>
      </c>
      <c r="C257" s="74" t="s">
        <v>1234</v>
      </c>
      <c r="D257" s="78"/>
      <c r="E257" s="208">
        <v>47538.6</v>
      </c>
      <c r="F257" s="361" t="s">
        <v>122</v>
      </c>
      <c r="G257" s="78"/>
      <c r="H257" s="78"/>
      <c r="I257" s="21">
        <v>1981</v>
      </c>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row>
    <row r="258" spans="1:69" ht="25.05" customHeight="1">
      <c r="A258" s="20">
        <v>2</v>
      </c>
      <c r="B258" s="99" t="s">
        <v>1238</v>
      </c>
      <c r="C258" s="74" t="s">
        <v>1234</v>
      </c>
      <c r="D258" s="78"/>
      <c r="E258" s="208">
        <v>13605.14</v>
      </c>
      <c r="F258" s="361" t="s">
        <v>122</v>
      </c>
      <c r="G258" s="78"/>
      <c r="H258" s="78"/>
      <c r="I258" s="21">
        <v>2009</v>
      </c>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row>
    <row r="259" spans="1:69" ht="25.05" customHeight="1">
      <c r="A259" s="20">
        <v>3</v>
      </c>
      <c r="B259" s="99" t="s">
        <v>1239</v>
      </c>
      <c r="C259" s="74" t="s">
        <v>1234</v>
      </c>
      <c r="D259" s="78"/>
      <c r="E259" s="208">
        <v>16607.240000000002</v>
      </c>
      <c r="F259" s="361" t="s">
        <v>122</v>
      </c>
      <c r="G259" s="78"/>
      <c r="H259" s="78"/>
      <c r="I259" s="21">
        <v>2011</v>
      </c>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row>
    <row r="260" spans="1:69" ht="25.05" customHeight="1">
      <c r="A260" s="20">
        <v>4</v>
      </c>
      <c r="B260" s="99" t="s">
        <v>1240</v>
      </c>
      <c r="C260" s="74" t="s">
        <v>1234</v>
      </c>
      <c r="D260" s="78"/>
      <c r="E260" s="208">
        <v>90796.18</v>
      </c>
      <c r="F260" s="361" t="s">
        <v>122</v>
      </c>
      <c r="G260" s="78"/>
      <c r="H260" s="78"/>
      <c r="I260" s="21">
        <v>2024</v>
      </c>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row>
    <row r="261" spans="1:69" ht="25.05" customHeight="1">
      <c r="A261" s="20">
        <v>5</v>
      </c>
      <c r="B261" s="99" t="s">
        <v>1241</v>
      </c>
      <c r="C261" s="74" t="s">
        <v>1234</v>
      </c>
      <c r="D261" s="78"/>
      <c r="E261" s="208">
        <v>347322.82</v>
      </c>
      <c r="F261" s="361" t="s">
        <v>122</v>
      </c>
      <c r="G261" s="78"/>
      <c r="H261" s="78"/>
      <c r="I261" s="21">
        <v>2024</v>
      </c>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row>
    <row r="262" spans="1:69" ht="26.4" customHeight="1">
      <c r="A262" s="30" t="s">
        <v>125</v>
      </c>
      <c r="B262" s="552" t="s">
        <v>76</v>
      </c>
      <c r="C262" s="358"/>
      <c r="D262" s="359"/>
      <c r="E262" s="360">
        <f>89737.9+309313.16</f>
        <v>399051.05999999994</v>
      </c>
      <c r="F262" s="361" t="s">
        <v>122</v>
      </c>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row>
    <row r="263" spans="1:69" ht="26.4" customHeight="1">
      <c r="A263" s="30"/>
      <c r="B263" s="191" t="s">
        <v>952</v>
      </c>
      <c r="C263" s="99"/>
      <c r="D263" s="83"/>
      <c r="E263" s="398">
        <v>143407.44</v>
      </c>
      <c r="F263" s="81" t="s">
        <v>122</v>
      </c>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row>
    <row r="264" spans="1:69" ht="28.8" customHeight="1">
      <c r="A264" s="66"/>
      <c r="B264" s="193" t="s">
        <v>1322</v>
      </c>
      <c r="C264" s="100"/>
      <c r="D264" s="100"/>
      <c r="E264" s="447">
        <f>29488+4227</f>
        <v>33715</v>
      </c>
      <c r="F264" s="361" t="s">
        <v>122</v>
      </c>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row>
    <row r="265" spans="1:69" ht="26.4" customHeight="1">
      <c r="A265" s="78"/>
      <c r="B265" s="193" t="s">
        <v>1242</v>
      </c>
      <c r="C265" s="78"/>
      <c r="D265" s="78"/>
      <c r="E265" s="360">
        <v>3000</v>
      </c>
      <c r="F265" s="361" t="s">
        <v>122</v>
      </c>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row>
    <row r="266" spans="1:69">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row>
    <row r="267" spans="1:69">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row>
    <row r="268" spans="1:69" ht="28.8" customHeight="1">
      <c r="A268" s="79">
        <v>16</v>
      </c>
      <c r="B268" s="353" t="s">
        <v>308</v>
      </c>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row>
    <row r="269" spans="1:69" ht="13.8" customHeight="1">
      <c r="A269" s="580" t="s">
        <v>0</v>
      </c>
      <c r="B269" s="580" t="s">
        <v>31</v>
      </c>
      <c r="C269" s="580" t="s">
        <v>14</v>
      </c>
      <c r="D269" s="580" t="s">
        <v>1246</v>
      </c>
      <c r="E269" s="570" t="s">
        <v>77</v>
      </c>
      <c r="F269" s="571"/>
      <c r="G269" s="580" t="s">
        <v>32</v>
      </c>
      <c r="H269" s="580" t="s">
        <v>33</v>
      </c>
      <c r="I269" s="580" t="s">
        <v>34</v>
      </c>
      <c r="J269" s="580" t="s">
        <v>145</v>
      </c>
      <c r="K269" s="580" t="s">
        <v>1247</v>
      </c>
      <c r="L269" s="585" t="s">
        <v>35</v>
      </c>
      <c r="M269" s="585"/>
      <c r="N269" s="585"/>
      <c r="O269" s="585"/>
      <c r="P269" s="582" t="s">
        <v>36</v>
      </c>
      <c r="Q269" s="583"/>
      <c r="R269" s="583"/>
      <c r="S269" s="584"/>
      <c r="T269" s="580" t="s">
        <v>37</v>
      </c>
      <c r="U269" s="580" t="s">
        <v>38</v>
      </c>
      <c r="V269" s="580" t="s">
        <v>112</v>
      </c>
      <c r="W269" s="580" t="s">
        <v>39</v>
      </c>
      <c r="X269" s="580" t="s">
        <v>40</v>
      </c>
      <c r="Y269" s="580" t="s">
        <v>41</v>
      </c>
      <c r="Z269" s="580" t="s">
        <v>42</v>
      </c>
      <c r="AA269" s="580" t="s">
        <v>86</v>
      </c>
      <c r="AB269" s="582" t="s">
        <v>113</v>
      </c>
      <c r="AC269" s="583"/>
      <c r="AD269" s="583"/>
      <c r="AE269" s="583"/>
      <c r="AF269" s="583"/>
      <c r="AG269" s="584"/>
      <c r="AH269" s="582" t="s">
        <v>114</v>
      </c>
      <c r="AI269" s="583"/>
      <c r="AJ269" s="583"/>
      <c r="AK269" s="583"/>
      <c r="AL269" s="584"/>
      <c r="AM269" s="582" t="s">
        <v>3</v>
      </c>
      <c r="AN269" s="583"/>
      <c r="AO269" s="583"/>
      <c r="AP269" s="583"/>
      <c r="AQ269" s="583"/>
      <c r="AR269" s="583"/>
      <c r="AS269" s="583"/>
      <c r="AT269" s="583"/>
      <c r="AU269" s="583"/>
      <c r="AV269" s="583"/>
      <c r="AW269" s="583"/>
      <c r="AX269" s="583"/>
      <c r="AY269" s="583"/>
      <c r="AZ269" s="584"/>
      <c r="BA269" s="582" t="s">
        <v>43</v>
      </c>
      <c r="BB269" s="583"/>
      <c r="BC269" s="583"/>
      <c r="BD269" s="583"/>
      <c r="BE269" s="583"/>
      <c r="BF269" s="583"/>
      <c r="BG269" s="583"/>
      <c r="BH269" s="583"/>
      <c r="BI269" s="583"/>
      <c r="BJ269" s="583"/>
      <c r="BK269" s="583"/>
      <c r="BL269" s="583"/>
      <c r="BM269" s="583"/>
      <c r="BN269" s="583"/>
      <c r="BO269" s="583"/>
      <c r="BP269" s="584"/>
      <c r="BQ269" s="580" t="s">
        <v>953</v>
      </c>
    </row>
    <row r="270" spans="1:69" ht="122.4" customHeight="1">
      <c r="A270" s="581"/>
      <c r="B270" s="581"/>
      <c r="C270" s="581"/>
      <c r="D270" s="581"/>
      <c r="E270" s="572"/>
      <c r="F270" s="573"/>
      <c r="G270" s="581"/>
      <c r="H270" s="581"/>
      <c r="I270" s="581"/>
      <c r="J270" s="581"/>
      <c r="K270" s="581"/>
      <c r="L270" s="411" t="s">
        <v>44</v>
      </c>
      <c r="M270" s="411" t="s">
        <v>45</v>
      </c>
      <c r="N270" s="411" t="s">
        <v>46</v>
      </c>
      <c r="O270" s="411" t="s">
        <v>47</v>
      </c>
      <c r="P270" s="411" t="s">
        <v>48</v>
      </c>
      <c r="Q270" s="411" t="s">
        <v>49</v>
      </c>
      <c r="R270" s="411" t="s">
        <v>50</v>
      </c>
      <c r="S270" s="411" t="s">
        <v>51</v>
      </c>
      <c r="T270" s="581"/>
      <c r="U270" s="581"/>
      <c r="V270" s="581"/>
      <c r="W270" s="581"/>
      <c r="X270" s="581"/>
      <c r="Y270" s="581"/>
      <c r="Z270" s="581"/>
      <c r="AA270" s="581"/>
      <c r="AB270" s="412" t="s">
        <v>15</v>
      </c>
      <c r="AC270" s="412" t="s">
        <v>87</v>
      </c>
      <c r="AD270" s="412" t="s">
        <v>88</v>
      </c>
      <c r="AE270" s="412" t="s">
        <v>52</v>
      </c>
      <c r="AF270" s="412" t="s">
        <v>53</v>
      </c>
      <c r="AG270" s="412" t="s">
        <v>54</v>
      </c>
      <c r="AH270" s="412" t="s">
        <v>55</v>
      </c>
      <c r="AI270" s="412" t="s">
        <v>89</v>
      </c>
      <c r="AJ270" s="412" t="s">
        <v>16</v>
      </c>
      <c r="AK270" s="412" t="s">
        <v>1248</v>
      </c>
      <c r="AL270" s="412" t="s">
        <v>84</v>
      </c>
      <c r="AM270" s="411" t="s">
        <v>56</v>
      </c>
      <c r="AN270" s="411" t="s">
        <v>57</v>
      </c>
      <c r="AO270" s="411" t="s">
        <v>58</v>
      </c>
      <c r="AP270" s="411" t="s">
        <v>59</v>
      </c>
      <c r="AQ270" s="411" t="s">
        <v>60</v>
      </c>
      <c r="AR270" s="411" t="s">
        <v>1249</v>
      </c>
      <c r="AS270" s="411" t="s">
        <v>1250</v>
      </c>
      <c r="AT270" s="411" t="s">
        <v>1251</v>
      </c>
      <c r="AU270" s="411" t="s">
        <v>7</v>
      </c>
      <c r="AV270" s="411" t="s">
        <v>8</v>
      </c>
      <c r="AW270" s="411" t="s">
        <v>9</v>
      </c>
      <c r="AX270" s="411" t="s">
        <v>61</v>
      </c>
      <c r="AY270" s="411" t="s">
        <v>10</v>
      </c>
      <c r="AZ270" s="411" t="s">
        <v>11</v>
      </c>
      <c r="BA270" s="411" t="s">
        <v>12</v>
      </c>
      <c r="BB270" s="411" t="s">
        <v>6</v>
      </c>
      <c r="BC270" s="411" t="s">
        <v>1252</v>
      </c>
      <c r="BD270" s="411" t="s">
        <v>1253</v>
      </c>
      <c r="BE270" s="411" t="s">
        <v>1254</v>
      </c>
      <c r="BF270" s="411" t="s">
        <v>1255</v>
      </c>
      <c r="BG270" s="411" t="s">
        <v>1256</v>
      </c>
      <c r="BH270" s="411" t="s">
        <v>62</v>
      </c>
      <c r="BI270" s="411" t="s">
        <v>63</v>
      </c>
      <c r="BJ270" s="411" t="s">
        <v>64</v>
      </c>
      <c r="BK270" s="411" t="s">
        <v>1257</v>
      </c>
      <c r="BL270" s="411" t="s">
        <v>65</v>
      </c>
      <c r="BM270" s="411" t="s">
        <v>1258</v>
      </c>
      <c r="BN270" s="411" t="s">
        <v>66</v>
      </c>
      <c r="BO270" s="411" t="s">
        <v>67</v>
      </c>
      <c r="BP270" s="411" t="s">
        <v>11</v>
      </c>
      <c r="BQ270" s="581"/>
    </row>
    <row r="271" spans="1:69" ht="21.6" customHeight="1">
      <c r="A271" s="89"/>
      <c r="B271" s="90" t="s">
        <v>110</v>
      </c>
      <c r="C271" s="403"/>
      <c r="D271" s="403"/>
      <c r="E271" s="467"/>
      <c r="F271" s="467"/>
      <c r="G271" s="292"/>
      <c r="H271" s="89"/>
      <c r="I271" s="89"/>
      <c r="J271" s="89"/>
      <c r="K271" s="89"/>
      <c r="L271" s="292"/>
      <c r="M271" s="292"/>
      <c r="N271" s="292"/>
      <c r="O271" s="292"/>
      <c r="P271" s="292"/>
      <c r="Q271" s="292"/>
      <c r="R271" s="292"/>
      <c r="S271" s="292"/>
      <c r="T271" s="89"/>
      <c r="U271" s="89"/>
      <c r="V271" s="89"/>
      <c r="W271" s="89"/>
      <c r="X271" s="89"/>
      <c r="Y271" s="89"/>
      <c r="Z271" s="89"/>
      <c r="AA271" s="89"/>
      <c r="AB271" s="89"/>
      <c r="AC271" s="89"/>
      <c r="AD271" s="89"/>
      <c r="AE271" s="89"/>
      <c r="AF271" s="89"/>
      <c r="AG271" s="89"/>
      <c r="AH271" s="89"/>
      <c r="AI271" s="89"/>
      <c r="AJ271" s="89"/>
      <c r="AK271" s="89"/>
      <c r="AL271" s="89"/>
      <c r="AM271" s="325"/>
      <c r="AN271" s="325"/>
      <c r="AO271" s="325"/>
      <c r="AP271" s="325"/>
      <c r="AQ271" s="325"/>
      <c r="AR271" s="325"/>
      <c r="AS271" s="325"/>
      <c r="AT271" s="325"/>
      <c r="AU271" s="325"/>
      <c r="AV271" s="325"/>
      <c r="AW271" s="325"/>
      <c r="AX271" s="325"/>
      <c r="AY271" s="325"/>
      <c r="AZ271" s="325"/>
      <c r="BA271" s="325"/>
      <c r="BB271" s="325"/>
      <c r="BC271" s="325"/>
      <c r="BD271" s="325"/>
      <c r="BE271" s="325"/>
      <c r="BF271" s="325"/>
      <c r="BG271" s="325"/>
      <c r="BH271" s="325"/>
      <c r="BI271" s="325"/>
      <c r="BJ271" s="325"/>
      <c r="BK271" s="325"/>
      <c r="BL271" s="325"/>
      <c r="BM271" s="325"/>
      <c r="BN271" s="325"/>
      <c r="BO271" s="325"/>
      <c r="BP271" s="325"/>
      <c r="BQ271" s="89"/>
    </row>
    <row r="272" spans="1:69" ht="39.6">
      <c r="A272" s="73">
        <v>1</v>
      </c>
      <c r="B272" s="323" t="s">
        <v>1339</v>
      </c>
      <c r="C272" s="74" t="s">
        <v>1340</v>
      </c>
      <c r="D272" s="74" t="s">
        <v>1207</v>
      </c>
      <c r="E272" s="472" t="s">
        <v>136</v>
      </c>
      <c r="F272" s="465"/>
      <c r="G272" s="466">
        <v>217.27</v>
      </c>
      <c r="H272" s="75"/>
      <c r="I272" s="76">
        <v>1958</v>
      </c>
      <c r="J272" s="76" t="s">
        <v>82</v>
      </c>
      <c r="K272" s="76" t="s">
        <v>185</v>
      </c>
      <c r="L272" s="74" t="s">
        <v>189</v>
      </c>
      <c r="M272" s="74" t="s">
        <v>81</v>
      </c>
      <c r="N272" s="76" t="s">
        <v>82</v>
      </c>
      <c r="O272" s="76" t="s">
        <v>82</v>
      </c>
      <c r="P272" s="74" t="s">
        <v>1225</v>
      </c>
      <c r="Q272" s="74" t="s">
        <v>1213</v>
      </c>
      <c r="R272" s="74" t="s">
        <v>1210</v>
      </c>
      <c r="S272" s="74" t="s">
        <v>1214</v>
      </c>
      <c r="T272" s="76" t="s">
        <v>83</v>
      </c>
      <c r="U272" s="74" t="s">
        <v>1244</v>
      </c>
      <c r="V272" s="74"/>
      <c r="W272" s="76" t="s">
        <v>83</v>
      </c>
      <c r="X272" s="76" t="s">
        <v>82</v>
      </c>
      <c r="Y272" s="76" t="s">
        <v>83</v>
      </c>
      <c r="Z272" s="76" t="s">
        <v>82</v>
      </c>
      <c r="AA272" s="76" t="s">
        <v>82</v>
      </c>
      <c r="AB272" s="76" t="s">
        <v>82</v>
      </c>
      <c r="AC272" s="76"/>
      <c r="AD272" s="74"/>
      <c r="AE272" s="74"/>
      <c r="AF272" s="76"/>
      <c r="AG272" s="74"/>
      <c r="AH272" s="76" t="s">
        <v>83</v>
      </c>
      <c r="AI272" s="74"/>
      <c r="AJ272" s="74"/>
      <c r="AK272" s="74"/>
      <c r="AL272" s="305"/>
      <c r="AM272" s="76" t="s">
        <v>82</v>
      </c>
      <c r="AN272" s="76" t="s">
        <v>82</v>
      </c>
      <c r="AO272" s="76" t="s">
        <v>82</v>
      </c>
      <c r="AP272" s="76" t="s">
        <v>82</v>
      </c>
      <c r="AQ272" s="76"/>
      <c r="AR272" s="74" t="s">
        <v>1193</v>
      </c>
      <c r="AS272" s="74" t="s">
        <v>1193</v>
      </c>
      <c r="AT272" s="74" t="s">
        <v>1193</v>
      </c>
      <c r="AU272" s="76" t="s">
        <v>83</v>
      </c>
      <c r="AV272" s="76" t="s">
        <v>83</v>
      </c>
      <c r="AW272" s="76" t="s">
        <v>83</v>
      </c>
      <c r="AX272" s="76" t="s">
        <v>83</v>
      </c>
      <c r="AY272" s="76" t="s">
        <v>82</v>
      </c>
      <c r="AZ272" s="74"/>
      <c r="BA272" s="76" t="s">
        <v>82</v>
      </c>
      <c r="BB272" s="76" t="s">
        <v>82</v>
      </c>
      <c r="BC272" s="74" t="s">
        <v>793</v>
      </c>
      <c r="BD272" s="74" t="s">
        <v>188</v>
      </c>
      <c r="BE272" s="74" t="s">
        <v>81</v>
      </c>
      <c r="BF272" s="74" t="s">
        <v>188</v>
      </c>
      <c r="BG272" s="74" t="s">
        <v>188</v>
      </c>
      <c r="BH272" s="76" t="s">
        <v>194</v>
      </c>
      <c r="BI272" s="76" t="s">
        <v>83</v>
      </c>
      <c r="BJ272" s="76" t="s">
        <v>83</v>
      </c>
      <c r="BK272" s="77">
        <v>0</v>
      </c>
      <c r="BL272" s="76" t="s">
        <v>82</v>
      </c>
      <c r="BM272" s="77" t="s">
        <v>1193</v>
      </c>
      <c r="BN272" s="76" t="s">
        <v>82</v>
      </c>
      <c r="BO272" s="76" t="s">
        <v>83</v>
      </c>
      <c r="BP272" s="74"/>
      <c r="BQ272" s="96"/>
    </row>
    <row r="273" spans="1:69" ht="30.6" customHeight="1">
      <c r="A273" s="30" t="s">
        <v>1203</v>
      </c>
      <c r="B273" s="552" t="s">
        <v>76</v>
      </c>
      <c r="C273" s="358"/>
      <c r="D273" s="359"/>
      <c r="E273" s="398">
        <v>11199</v>
      </c>
      <c r="F273" s="81" t="s">
        <v>122</v>
      </c>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row>
    <row r="274" spans="1:69" ht="26.4" customHeight="1">
      <c r="A274" s="30"/>
      <c r="B274" s="191" t="s">
        <v>952</v>
      </c>
      <c r="C274" s="99"/>
      <c r="D274" s="83"/>
      <c r="E274" s="364">
        <v>24391.69</v>
      </c>
      <c r="F274" s="361" t="s">
        <v>122</v>
      </c>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row>
    <row r="275" spans="1:69" ht="8.4" customHeight="1">
      <c r="A275" s="444"/>
      <c r="B275" s="442"/>
      <c r="C275" s="376"/>
      <c r="D275" s="431"/>
      <c r="E275" s="445"/>
      <c r="F275" s="446"/>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row>
    <row r="276" spans="1:69" ht="23.4" customHeight="1">
      <c r="A276" s="15"/>
      <c r="B276" s="457" t="s">
        <v>1325</v>
      </c>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row>
    <row r="277" spans="1:69">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row>
    <row r="278" spans="1:69" ht="30.6" customHeight="1">
      <c r="A278" s="79">
        <v>17</v>
      </c>
      <c r="B278" s="353" t="s">
        <v>1352</v>
      </c>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row>
    <row r="279" spans="1:69" ht="13.8" customHeight="1">
      <c r="A279" s="580" t="s">
        <v>0</v>
      </c>
      <c r="B279" s="580" t="s">
        <v>31</v>
      </c>
      <c r="C279" s="580" t="s">
        <v>14</v>
      </c>
      <c r="D279" s="580" t="s">
        <v>1246</v>
      </c>
      <c r="E279" s="570" t="s">
        <v>77</v>
      </c>
      <c r="F279" s="571"/>
      <c r="G279" s="580" t="s">
        <v>32</v>
      </c>
      <c r="H279" s="580" t="s">
        <v>33</v>
      </c>
      <c r="I279" s="580" t="s">
        <v>34</v>
      </c>
      <c r="J279" s="580" t="s">
        <v>145</v>
      </c>
      <c r="K279" s="580" t="s">
        <v>1351</v>
      </c>
      <c r="L279" s="585" t="s">
        <v>35</v>
      </c>
      <c r="M279" s="585"/>
      <c r="N279" s="585"/>
      <c r="O279" s="585"/>
      <c r="P279" s="582" t="s">
        <v>36</v>
      </c>
      <c r="Q279" s="583"/>
      <c r="R279" s="583"/>
      <c r="S279" s="584"/>
      <c r="T279" s="580" t="s">
        <v>37</v>
      </c>
      <c r="U279" s="580" t="s">
        <v>38</v>
      </c>
      <c r="V279" s="580" t="s">
        <v>112</v>
      </c>
      <c r="W279" s="580" t="s">
        <v>39</v>
      </c>
      <c r="X279" s="580" t="s">
        <v>40</v>
      </c>
      <c r="Y279" s="580" t="s">
        <v>41</v>
      </c>
      <c r="Z279" s="580" t="s">
        <v>42</v>
      </c>
      <c r="AA279" s="580" t="s">
        <v>86</v>
      </c>
      <c r="AB279" s="582" t="s">
        <v>113</v>
      </c>
      <c r="AC279" s="583"/>
      <c r="AD279" s="583"/>
      <c r="AE279" s="583"/>
      <c r="AF279" s="583"/>
      <c r="AG279" s="584"/>
      <c r="AH279" s="582" t="s">
        <v>114</v>
      </c>
      <c r="AI279" s="583"/>
      <c r="AJ279" s="583"/>
      <c r="AK279" s="583"/>
      <c r="AL279" s="584"/>
      <c r="AM279" s="582" t="s">
        <v>3</v>
      </c>
      <c r="AN279" s="583"/>
      <c r="AO279" s="583"/>
      <c r="AP279" s="583"/>
      <c r="AQ279" s="583"/>
      <c r="AR279" s="583"/>
      <c r="AS279" s="583"/>
      <c r="AT279" s="583"/>
      <c r="AU279" s="583"/>
      <c r="AV279" s="583"/>
      <c r="AW279" s="583"/>
      <c r="AX279" s="583"/>
      <c r="AY279" s="583"/>
      <c r="AZ279" s="584"/>
      <c r="BA279" s="582" t="s">
        <v>43</v>
      </c>
      <c r="BB279" s="583"/>
      <c r="BC279" s="583"/>
      <c r="BD279" s="583"/>
      <c r="BE279" s="583"/>
      <c r="BF279" s="583"/>
      <c r="BG279" s="583"/>
      <c r="BH279" s="583"/>
      <c r="BI279" s="583"/>
      <c r="BJ279" s="583"/>
      <c r="BK279" s="583"/>
      <c r="BL279" s="583"/>
      <c r="BM279" s="583"/>
      <c r="BN279" s="583"/>
      <c r="BO279" s="583"/>
      <c r="BP279" s="584"/>
      <c r="BQ279" s="580" t="s">
        <v>953</v>
      </c>
    </row>
    <row r="280" spans="1:69" ht="96.6" customHeight="1">
      <c r="A280" s="581"/>
      <c r="B280" s="581"/>
      <c r="C280" s="581"/>
      <c r="D280" s="581"/>
      <c r="E280" s="572"/>
      <c r="F280" s="573"/>
      <c r="G280" s="581"/>
      <c r="H280" s="581"/>
      <c r="I280" s="581"/>
      <c r="J280" s="581"/>
      <c r="K280" s="581"/>
      <c r="L280" s="411" t="s">
        <v>44</v>
      </c>
      <c r="M280" s="411" t="s">
        <v>45</v>
      </c>
      <c r="N280" s="411" t="s">
        <v>46</v>
      </c>
      <c r="O280" s="411" t="s">
        <v>47</v>
      </c>
      <c r="P280" s="411" t="s">
        <v>48</v>
      </c>
      <c r="Q280" s="411" t="s">
        <v>49</v>
      </c>
      <c r="R280" s="411" t="s">
        <v>50</v>
      </c>
      <c r="S280" s="411" t="s">
        <v>51</v>
      </c>
      <c r="T280" s="581"/>
      <c r="U280" s="581"/>
      <c r="V280" s="581"/>
      <c r="W280" s="581"/>
      <c r="X280" s="581"/>
      <c r="Y280" s="581"/>
      <c r="Z280" s="581"/>
      <c r="AA280" s="581"/>
      <c r="AB280" s="412" t="s">
        <v>15</v>
      </c>
      <c r="AC280" s="412" t="s">
        <v>87</v>
      </c>
      <c r="AD280" s="412" t="s">
        <v>88</v>
      </c>
      <c r="AE280" s="412" t="s">
        <v>52</v>
      </c>
      <c r="AF280" s="412" t="s">
        <v>53</v>
      </c>
      <c r="AG280" s="412" t="s">
        <v>54</v>
      </c>
      <c r="AH280" s="412" t="s">
        <v>55</v>
      </c>
      <c r="AI280" s="412" t="s">
        <v>89</v>
      </c>
      <c r="AJ280" s="412" t="s">
        <v>16</v>
      </c>
      <c r="AK280" s="412" t="s">
        <v>1248</v>
      </c>
      <c r="AL280" s="412" t="s">
        <v>84</v>
      </c>
      <c r="AM280" s="411" t="s">
        <v>56</v>
      </c>
      <c r="AN280" s="411" t="s">
        <v>57</v>
      </c>
      <c r="AO280" s="411" t="s">
        <v>58</v>
      </c>
      <c r="AP280" s="411" t="s">
        <v>59</v>
      </c>
      <c r="AQ280" s="411" t="s">
        <v>60</v>
      </c>
      <c r="AR280" s="411" t="s">
        <v>1249</v>
      </c>
      <c r="AS280" s="411" t="s">
        <v>1250</v>
      </c>
      <c r="AT280" s="411" t="s">
        <v>1251</v>
      </c>
      <c r="AU280" s="411" t="s">
        <v>7</v>
      </c>
      <c r="AV280" s="411" t="s">
        <v>8</v>
      </c>
      <c r="AW280" s="411" t="s">
        <v>9</v>
      </c>
      <c r="AX280" s="411" t="s">
        <v>61</v>
      </c>
      <c r="AY280" s="411" t="s">
        <v>10</v>
      </c>
      <c r="AZ280" s="411" t="s">
        <v>11</v>
      </c>
      <c r="BA280" s="411" t="s">
        <v>12</v>
      </c>
      <c r="BB280" s="411" t="s">
        <v>6</v>
      </c>
      <c r="BC280" s="411" t="s">
        <v>1252</v>
      </c>
      <c r="BD280" s="411" t="s">
        <v>1253</v>
      </c>
      <c r="BE280" s="411" t="s">
        <v>1254</v>
      </c>
      <c r="BF280" s="411" t="s">
        <v>1255</v>
      </c>
      <c r="BG280" s="411" t="s">
        <v>1256</v>
      </c>
      <c r="BH280" s="411" t="s">
        <v>62</v>
      </c>
      <c r="BI280" s="411" t="s">
        <v>63</v>
      </c>
      <c r="BJ280" s="411" t="s">
        <v>64</v>
      </c>
      <c r="BK280" s="411" t="s">
        <v>1257</v>
      </c>
      <c r="BL280" s="411" t="s">
        <v>65</v>
      </c>
      <c r="BM280" s="411" t="s">
        <v>1258</v>
      </c>
      <c r="BN280" s="411" t="s">
        <v>66</v>
      </c>
      <c r="BO280" s="411" t="s">
        <v>67</v>
      </c>
      <c r="BP280" s="411" t="s">
        <v>11</v>
      </c>
      <c r="BQ280" s="581"/>
    </row>
    <row r="281" spans="1:69" ht="19.2" customHeight="1">
      <c r="A281" s="89"/>
      <c r="B281" s="90" t="s">
        <v>110</v>
      </c>
      <c r="C281" s="403"/>
      <c r="D281" s="467"/>
      <c r="E281" s="467"/>
      <c r="F281" s="467"/>
      <c r="G281" s="292"/>
      <c r="H281" s="89"/>
      <c r="I281" s="89"/>
      <c r="J281" s="89"/>
      <c r="K281" s="89"/>
      <c r="L281" s="292"/>
      <c r="M281" s="292"/>
      <c r="N281" s="292"/>
      <c r="O281" s="292"/>
      <c r="P281" s="292"/>
      <c r="Q281" s="292"/>
      <c r="R281" s="292"/>
      <c r="S281" s="292"/>
      <c r="T281" s="89"/>
      <c r="U281" s="89"/>
      <c r="V281" s="89"/>
      <c r="W281" s="89"/>
      <c r="X281" s="89"/>
      <c r="Y281" s="89"/>
      <c r="Z281" s="89"/>
      <c r="AA281" s="89"/>
      <c r="AB281" s="89"/>
      <c r="AC281" s="89"/>
      <c r="AD281" s="89"/>
      <c r="AE281" s="89"/>
      <c r="AF281" s="89"/>
      <c r="AG281" s="89"/>
      <c r="AH281" s="89"/>
      <c r="AI281" s="89"/>
      <c r="AJ281" s="89"/>
      <c r="AK281" s="89"/>
      <c r="AL281" s="89"/>
      <c r="AM281" s="325"/>
      <c r="AN281" s="325"/>
      <c r="AO281" s="325"/>
      <c r="AP281" s="325"/>
      <c r="AQ281" s="325"/>
      <c r="AR281" s="325"/>
      <c r="AS281" s="325"/>
      <c r="AT281" s="325"/>
      <c r="AU281" s="325"/>
      <c r="AV281" s="325"/>
      <c r="AW281" s="325"/>
      <c r="AX281" s="325"/>
      <c r="AY281" s="325"/>
      <c r="AZ281" s="325"/>
      <c r="BA281" s="325"/>
      <c r="BB281" s="325"/>
      <c r="BC281" s="325"/>
      <c r="BD281" s="325"/>
      <c r="BE281" s="325"/>
      <c r="BF281" s="325"/>
      <c r="BG281" s="325"/>
      <c r="BH281" s="325"/>
      <c r="BI281" s="325"/>
      <c r="BJ281" s="325"/>
      <c r="BK281" s="325"/>
      <c r="BL281" s="325"/>
      <c r="BM281" s="325"/>
      <c r="BN281" s="325"/>
      <c r="BO281" s="325"/>
      <c r="BP281" s="325"/>
      <c r="BQ281" s="89"/>
    </row>
    <row r="282" spans="1:69" ht="118.8">
      <c r="A282" s="414">
        <v>1</v>
      </c>
      <c r="B282" s="287" t="s">
        <v>1354</v>
      </c>
      <c r="C282" s="288" t="s">
        <v>1260</v>
      </c>
      <c r="D282" s="296" t="s">
        <v>1261</v>
      </c>
      <c r="E282" s="464">
        <f t="shared" ref="E282:E283" si="5">6000*G282</f>
        <v>19448640</v>
      </c>
      <c r="F282" s="82" t="s">
        <v>146</v>
      </c>
      <c r="G282" s="469">
        <v>3241.44</v>
      </c>
      <c r="H282" s="289">
        <v>985</v>
      </c>
      <c r="I282" s="291">
        <v>1967</v>
      </c>
      <c r="J282" s="291" t="s">
        <v>82</v>
      </c>
      <c r="K282" s="291" t="s">
        <v>185</v>
      </c>
      <c r="L282" s="288" t="s">
        <v>186</v>
      </c>
      <c r="M282" s="288" t="s">
        <v>81</v>
      </c>
      <c r="N282" s="291" t="s">
        <v>83</v>
      </c>
      <c r="O282" s="291" t="s">
        <v>82</v>
      </c>
      <c r="P282" s="288" t="s">
        <v>1063</v>
      </c>
      <c r="Q282" s="288" t="s">
        <v>1005</v>
      </c>
      <c r="R282" s="288" t="s">
        <v>1262</v>
      </c>
      <c r="S282" s="288" t="s">
        <v>1263</v>
      </c>
      <c r="T282" s="291" t="s">
        <v>83</v>
      </c>
      <c r="U282" s="288" t="s">
        <v>1264</v>
      </c>
      <c r="V282" s="288" t="s">
        <v>1265</v>
      </c>
      <c r="W282" s="291" t="s">
        <v>83</v>
      </c>
      <c r="X282" s="291" t="s">
        <v>82</v>
      </c>
      <c r="Y282" s="291" t="s">
        <v>83</v>
      </c>
      <c r="Z282" s="291" t="s">
        <v>82</v>
      </c>
      <c r="AA282" s="291" t="s">
        <v>82</v>
      </c>
      <c r="AB282" s="291" t="s">
        <v>82</v>
      </c>
      <c r="AC282" s="291"/>
      <c r="AD282" s="288"/>
      <c r="AE282" s="288"/>
      <c r="AF282" s="291" t="s">
        <v>83</v>
      </c>
      <c r="AG282" s="288"/>
      <c r="AH282" s="291" t="s">
        <v>83</v>
      </c>
      <c r="AI282" s="288"/>
      <c r="AJ282" s="288"/>
      <c r="AK282" s="288" t="s">
        <v>1193</v>
      </c>
      <c r="AL282" s="415"/>
      <c r="AM282" s="291" t="s">
        <v>82</v>
      </c>
      <c r="AN282" s="291" t="s">
        <v>82</v>
      </c>
      <c r="AO282" s="291" t="s">
        <v>82</v>
      </c>
      <c r="AP282" s="291" t="s">
        <v>82</v>
      </c>
      <c r="AQ282" s="291" t="s">
        <v>83</v>
      </c>
      <c r="AR282" s="288" t="s">
        <v>83</v>
      </c>
      <c r="AS282" s="288" t="s">
        <v>83</v>
      </c>
      <c r="AT282" s="288" t="s">
        <v>83</v>
      </c>
      <c r="AU282" s="291" t="s">
        <v>83</v>
      </c>
      <c r="AV282" s="291" t="s">
        <v>83</v>
      </c>
      <c r="AW282" s="291" t="s">
        <v>187</v>
      </c>
      <c r="AX282" s="291" t="s">
        <v>82</v>
      </c>
      <c r="AY282" s="291" t="s">
        <v>82</v>
      </c>
      <c r="AZ282" s="288"/>
      <c r="BA282" s="291" t="s">
        <v>82</v>
      </c>
      <c r="BB282" s="291" t="s">
        <v>82</v>
      </c>
      <c r="BC282" s="288" t="s">
        <v>1266</v>
      </c>
      <c r="BD282" s="288" t="s">
        <v>188</v>
      </c>
      <c r="BE282" s="288" t="s">
        <v>186</v>
      </c>
      <c r="BF282" s="288" t="s">
        <v>188</v>
      </c>
      <c r="BG282" s="288" t="s">
        <v>188</v>
      </c>
      <c r="BH282" s="291" t="s">
        <v>1267</v>
      </c>
      <c r="BI282" s="291" t="s">
        <v>83</v>
      </c>
      <c r="BJ282" s="291" t="s">
        <v>83</v>
      </c>
      <c r="BK282" s="416" t="s">
        <v>1268</v>
      </c>
      <c r="BL282" s="291" t="s">
        <v>82</v>
      </c>
      <c r="BM282" s="416" t="s">
        <v>83</v>
      </c>
      <c r="BN282" s="291" t="s">
        <v>82</v>
      </c>
      <c r="BO282" s="291" t="s">
        <v>83</v>
      </c>
      <c r="BP282" s="288"/>
      <c r="BQ282" s="96" t="s">
        <v>83</v>
      </c>
    </row>
    <row r="283" spans="1:69" ht="145.19999999999999">
      <c r="A283" s="414">
        <v>2</v>
      </c>
      <c r="B283" s="287" t="s">
        <v>1353</v>
      </c>
      <c r="C283" s="288" t="s">
        <v>1269</v>
      </c>
      <c r="D283" s="288" t="s">
        <v>1261</v>
      </c>
      <c r="E283" s="464">
        <f t="shared" si="5"/>
        <v>15867000</v>
      </c>
      <c r="F283" s="82" t="s">
        <v>146</v>
      </c>
      <c r="G283" s="289">
        <v>2644.5</v>
      </c>
      <c r="H283" s="289">
        <v>793.28</v>
      </c>
      <c r="I283" s="291">
        <v>1966</v>
      </c>
      <c r="J283" s="291" t="s">
        <v>82</v>
      </c>
      <c r="K283" s="291" t="s">
        <v>185</v>
      </c>
      <c r="L283" s="288" t="s">
        <v>186</v>
      </c>
      <c r="M283" s="288" t="s">
        <v>81</v>
      </c>
      <c r="N283" s="291" t="s">
        <v>83</v>
      </c>
      <c r="O283" s="291" t="s">
        <v>82</v>
      </c>
      <c r="P283" s="288" t="s">
        <v>1063</v>
      </c>
      <c r="Q283" s="288" t="s">
        <v>1005</v>
      </c>
      <c r="R283" s="288" t="s">
        <v>1262</v>
      </c>
      <c r="S283" s="288" t="s">
        <v>1263</v>
      </c>
      <c r="T283" s="291" t="s">
        <v>83</v>
      </c>
      <c r="U283" s="288" t="s">
        <v>1264</v>
      </c>
      <c r="V283" s="319" t="s">
        <v>1426</v>
      </c>
      <c r="W283" s="291" t="s">
        <v>82</v>
      </c>
      <c r="X283" s="291" t="s">
        <v>82</v>
      </c>
      <c r="Y283" s="291" t="s">
        <v>83</v>
      </c>
      <c r="Z283" s="291" t="s">
        <v>82</v>
      </c>
      <c r="AA283" s="291" t="s">
        <v>82</v>
      </c>
      <c r="AB283" s="291" t="s">
        <v>82</v>
      </c>
      <c r="AC283" s="291"/>
      <c r="AD283" s="288"/>
      <c r="AE283" s="288"/>
      <c r="AF283" s="291" t="s">
        <v>83</v>
      </c>
      <c r="AG283" s="288"/>
      <c r="AH283" s="291" t="s">
        <v>83</v>
      </c>
      <c r="AI283" s="288"/>
      <c r="AJ283" s="288"/>
      <c r="AK283" s="288" t="s">
        <v>1193</v>
      </c>
      <c r="AL283" s="415"/>
      <c r="AM283" s="291" t="s">
        <v>82</v>
      </c>
      <c r="AN283" s="291" t="s">
        <v>82</v>
      </c>
      <c r="AO283" s="291" t="s">
        <v>82</v>
      </c>
      <c r="AP283" s="291" t="s">
        <v>82</v>
      </c>
      <c r="AQ283" s="291" t="s">
        <v>83</v>
      </c>
      <c r="AR283" s="288" t="s">
        <v>83</v>
      </c>
      <c r="AS283" s="288" t="s">
        <v>1270</v>
      </c>
      <c r="AT283" s="288" t="s">
        <v>83</v>
      </c>
      <c r="AU283" s="291" t="s">
        <v>83</v>
      </c>
      <c r="AV283" s="291" t="s">
        <v>83</v>
      </c>
      <c r="AW283" s="291" t="s">
        <v>187</v>
      </c>
      <c r="AX283" s="291" t="s">
        <v>82</v>
      </c>
      <c r="AY283" s="291" t="s">
        <v>82</v>
      </c>
      <c r="AZ283" s="288"/>
      <c r="BA283" s="291" t="s">
        <v>82</v>
      </c>
      <c r="BB283" s="291" t="s">
        <v>82</v>
      </c>
      <c r="BC283" s="288" t="s">
        <v>1013</v>
      </c>
      <c r="BD283" s="288" t="s">
        <v>188</v>
      </c>
      <c r="BE283" s="288" t="s">
        <v>186</v>
      </c>
      <c r="BF283" s="288" t="s">
        <v>188</v>
      </c>
      <c r="BG283" s="288" t="s">
        <v>188</v>
      </c>
      <c r="BH283" s="291" t="s">
        <v>1267</v>
      </c>
      <c r="BI283" s="291" t="s">
        <v>83</v>
      </c>
      <c r="BJ283" s="291" t="s">
        <v>83</v>
      </c>
      <c r="BK283" s="416" t="s">
        <v>1268</v>
      </c>
      <c r="BL283" s="291" t="s">
        <v>82</v>
      </c>
      <c r="BM283" s="416" t="s">
        <v>83</v>
      </c>
      <c r="BN283" s="291" t="s">
        <v>82</v>
      </c>
      <c r="BO283" s="291" t="s">
        <v>83</v>
      </c>
      <c r="BP283" s="288"/>
      <c r="BQ283" s="96" t="s">
        <v>83</v>
      </c>
    </row>
    <row r="284" spans="1:69" ht="18.600000000000001" customHeight="1">
      <c r="A284" s="91" t="s">
        <v>124</v>
      </c>
      <c r="B284" s="400" t="s">
        <v>111</v>
      </c>
      <c r="C284" s="298"/>
      <c r="D284" s="298"/>
      <c r="E284" s="408"/>
      <c r="F284" s="298"/>
      <c r="G284" s="401"/>
      <c r="H284" s="402"/>
      <c r="I284" s="402"/>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row>
    <row r="285" spans="1:69" ht="26.4">
      <c r="A285" s="20">
        <v>1</v>
      </c>
      <c r="B285" s="99" t="s">
        <v>1271</v>
      </c>
      <c r="C285" s="288" t="s">
        <v>1274</v>
      </c>
      <c r="D285" s="78"/>
      <c r="E285" s="208">
        <v>17448.810000000001</v>
      </c>
      <c r="F285" s="413" t="s">
        <v>122</v>
      </c>
      <c r="G285" s="78"/>
      <c r="H285" s="78"/>
      <c r="I285" s="21">
        <v>2010</v>
      </c>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row>
    <row r="286" spans="1:69" ht="26.4">
      <c r="A286" s="20">
        <v>2</v>
      </c>
      <c r="B286" s="99" t="s">
        <v>1272</v>
      </c>
      <c r="C286" s="288" t="s">
        <v>1274</v>
      </c>
      <c r="D286" s="78"/>
      <c r="E286" s="208">
        <v>508192.81</v>
      </c>
      <c r="F286" s="413" t="s">
        <v>122</v>
      </c>
      <c r="G286" s="78"/>
      <c r="H286" s="78"/>
      <c r="I286" s="21">
        <v>2015</v>
      </c>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row>
    <row r="287" spans="1:69" ht="26.4">
      <c r="A287" s="20">
        <v>3</v>
      </c>
      <c r="B287" s="99" t="s">
        <v>1273</v>
      </c>
      <c r="C287" s="288" t="s">
        <v>1274</v>
      </c>
      <c r="D287" s="78"/>
      <c r="E287" s="208">
        <v>413850</v>
      </c>
      <c r="F287" s="413" t="s">
        <v>122</v>
      </c>
      <c r="G287" s="78"/>
      <c r="H287" s="78"/>
      <c r="I287" s="21">
        <v>2016</v>
      </c>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row>
    <row r="288" spans="1:69" ht="22.05" customHeight="1">
      <c r="A288" s="30" t="s">
        <v>125</v>
      </c>
      <c r="B288" s="552" t="s">
        <v>76</v>
      </c>
      <c r="C288" s="358"/>
      <c r="D288" s="359"/>
      <c r="E288" s="360">
        <v>461083.12</v>
      </c>
      <c r="F288" s="361" t="s">
        <v>122</v>
      </c>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row>
    <row r="289" spans="1:69" ht="22.05" customHeight="1">
      <c r="A289" s="30"/>
      <c r="B289" s="191" t="s">
        <v>952</v>
      </c>
      <c r="C289" s="99"/>
      <c r="D289" s="83"/>
      <c r="E289" s="398">
        <v>283392.90999999997</v>
      </c>
      <c r="F289" s="81" t="s">
        <v>122</v>
      </c>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row>
    <row r="290" spans="1:69">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row>
    <row r="291" spans="1:69">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row>
    <row r="292" spans="1:69" ht="25.2" customHeight="1">
      <c r="A292" s="330">
        <v>18</v>
      </c>
      <c r="B292" s="353" t="s">
        <v>319</v>
      </c>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row>
    <row r="293" spans="1:69" ht="13.8" customHeight="1">
      <c r="A293" s="596" t="s">
        <v>0</v>
      </c>
      <c r="B293" s="574" t="s">
        <v>31</v>
      </c>
      <c r="C293" s="574" t="s">
        <v>14</v>
      </c>
      <c r="D293" s="596" t="s">
        <v>137</v>
      </c>
      <c r="E293" s="570" t="s">
        <v>77</v>
      </c>
      <c r="F293" s="571"/>
      <c r="G293" s="574" t="s">
        <v>32</v>
      </c>
      <c r="H293" s="574" t="s">
        <v>33</v>
      </c>
      <c r="I293" s="574" t="s">
        <v>34</v>
      </c>
      <c r="J293" s="574" t="s">
        <v>145</v>
      </c>
      <c r="K293" s="574" t="s">
        <v>972</v>
      </c>
      <c r="L293" s="576" t="s">
        <v>35</v>
      </c>
      <c r="M293" s="576"/>
      <c r="N293" s="576"/>
      <c r="O293" s="576"/>
      <c r="P293" s="577" t="s">
        <v>36</v>
      </c>
      <c r="Q293" s="578"/>
      <c r="R293" s="578"/>
      <c r="S293" s="579"/>
      <c r="T293" s="574" t="s">
        <v>37</v>
      </c>
      <c r="U293" s="574" t="s">
        <v>38</v>
      </c>
      <c r="V293" s="574" t="s">
        <v>112</v>
      </c>
      <c r="W293" s="574" t="s">
        <v>39</v>
      </c>
      <c r="X293" s="574" t="s">
        <v>40</v>
      </c>
      <c r="Y293" s="574" t="s">
        <v>41</v>
      </c>
      <c r="Z293" s="574" t="s">
        <v>42</v>
      </c>
      <c r="AA293" s="574" t="s">
        <v>86</v>
      </c>
      <c r="AB293" s="577" t="s">
        <v>113</v>
      </c>
      <c r="AC293" s="578"/>
      <c r="AD293" s="578"/>
      <c r="AE293" s="578"/>
      <c r="AF293" s="578"/>
      <c r="AG293" s="579"/>
      <c r="AH293" s="577" t="s">
        <v>114</v>
      </c>
      <c r="AI293" s="578"/>
      <c r="AJ293" s="578"/>
      <c r="AK293" s="578"/>
      <c r="AL293" s="579"/>
      <c r="AM293" s="577" t="s">
        <v>3</v>
      </c>
      <c r="AN293" s="578"/>
      <c r="AO293" s="578"/>
      <c r="AP293" s="578"/>
      <c r="AQ293" s="578"/>
      <c r="AR293" s="578"/>
      <c r="AS293" s="578"/>
      <c r="AT293" s="578"/>
      <c r="AU293" s="578"/>
      <c r="AV293" s="578"/>
      <c r="AW293" s="578"/>
      <c r="AX293" s="578"/>
      <c r="AY293" s="578"/>
      <c r="AZ293" s="579"/>
      <c r="BA293" s="577" t="s">
        <v>43</v>
      </c>
      <c r="BB293" s="578"/>
      <c r="BC293" s="578"/>
      <c r="BD293" s="578"/>
      <c r="BE293" s="578"/>
      <c r="BF293" s="578"/>
      <c r="BG293" s="578"/>
      <c r="BH293" s="578"/>
      <c r="BI293" s="578"/>
      <c r="BJ293" s="578"/>
      <c r="BK293" s="578"/>
      <c r="BL293" s="578"/>
      <c r="BM293" s="578"/>
      <c r="BN293" s="578"/>
      <c r="BO293" s="578"/>
      <c r="BP293" s="579"/>
      <c r="BQ293" s="574" t="s">
        <v>953</v>
      </c>
    </row>
    <row r="294" spans="1:69" ht="101.4" customHeight="1">
      <c r="A294" s="597"/>
      <c r="B294" s="575"/>
      <c r="C294" s="575"/>
      <c r="D294" s="597"/>
      <c r="E294" s="572"/>
      <c r="F294" s="573"/>
      <c r="G294" s="575"/>
      <c r="H294" s="575"/>
      <c r="I294" s="575"/>
      <c r="J294" s="575"/>
      <c r="K294" s="575"/>
      <c r="L294" s="306" t="s">
        <v>44</v>
      </c>
      <c r="M294" s="306" t="s">
        <v>45</v>
      </c>
      <c r="N294" s="306" t="s">
        <v>46</v>
      </c>
      <c r="O294" s="306" t="s">
        <v>47</v>
      </c>
      <c r="P294" s="306" t="s">
        <v>48</v>
      </c>
      <c r="Q294" s="306" t="s">
        <v>49</v>
      </c>
      <c r="R294" s="306" t="s">
        <v>50</v>
      </c>
      <c r="S294" s="306" t="s">
        <v>51</v>
      </c>
      <c r="T294" s="575"/>
      <c r="U294" s="575"/>
      <c r="V294" s="575"/>
      <c r="W294" s="575"/>
      <c r="X294" s="575"/>
      <c r="Y294" s="575"/>
      <c r="Z294" s="575"/>
      <c r="AA294" s="575"/>
      <c r="AB294" s="307" t="s">
        <v>15</v>
      </c>
      <c r="AC294" s="307" t="s">
        <v>87</v>
      </c>
      <c r="AD294" s="307" t="s">
        <v>88</v>
      </c>
      <c r="AE294" s="307" t="s">
        <v>52</v>
      </c>
      <c r="AF294" s="307" t="s">
        <v>53</v>
      </c>
      <c r="AG294" s="307" t="s">
        <v>54</v>
      </c>
      <c r="AH294" s="307" t="s">
        <v>55</v>
      </c>
      <c r="AI294" s="307" t="s">
        <v>89</v>
      </c>
      <c r="AJ294" s="307" t="s">
        <v>16</v>
      </c>
      <c r="AK294" s="307" t="s">
        <v>973</v>
      </c>
      <c r="AL294" s="307" t="s">
        <v>84</v>
      </c>
      <c r="AM294" s="306" t="s">
        <v>56</v>
      </c>
      <c r="AN294" s="306" t="s">
        <v>57</v>
      </c>
      <c r="AO294" s="306" t="s">
        <v>58</v>
      </c>
      <c r="AP294" s="306" t="s">
        <v>59</v>
      </c>
      <c r="AQ294" s="306" t="s">
        <v>60</v>
      </c>
      <c r="AR294" s="306" t="s">
        <v>974</v>
      </c>
      <c r="AS294" s="306" t="s">
        <v>975</v>
      </c>
      <c r="AT294" s="306" t="s">
        <v>976</v>
      </c>
      <c r="AU294" s="306" t="s">
        <v>7</v>
      </c>
      <c r="AV294" s="306" t="s">
        <v>8</v>
      </c>
      <c r="AW294" s="306" t="s">
        <v>9</v>
      </c>
      <c r="AX294" s="306" t="s">
        <v>61</v>
      </c>
      <c r="AY294" s="306" t="s">
        <v>10</v>
      </c>
      <c r="AZ294" s="306" t="s">
        <v>11</v>
      </c>
      <c r="BA294" s="306" t="s">
        <v>12</v>
      </c>
      <c r="BB294" s="306" t="s">
        <v>6</v>
      </c>
      <c r="BC294" s="306" t="s">
        <v>977</v>
      </c>
      <c r="BD294" s="306" t="s">
        <v>978</v>
      </c>
      <c r="BE294" s="306" t="s">
        <v>979</v>
      </c>
      <c r="BF294" s="306" t="s">
        <v>980</v>
      </c>
      <c r="BG294" s="306" t="s">
        <v>981</v>
      </c>
      <c r="BH294" s="306" t="s">
        <v>62</v>
      </c>
      <c r="BI294" s="306" t="s">
        <v>63</v>
      </c>
      <c r="BJ294" s="306" t="s">
        <v>64</v>
      </c>
      <c r="BK294" s="306" t="s">
        <v>982</v>
      </c>
      <c r="BL294" s="306" t="s">
        <v>65</v>
      </c>
      <c r="BM294" s="306" t="s">
        <v>983</v>
      </c>
      <c r="BN294" s="306" t="s">
        <v>66</v>
      </c>
      <c r="BO294" s="306" t="s">
        <v>67</v>
      </c>
      <c r="BP294" s="306" t="s">
        <v>11</v>
      </c>
      <c r="BQ294" s="575"/>
    </row>
    <row r="295" spans="1:69" ht="24.6" customHeight="1">
      <c r="A295" s="89" t="s">
        <v>123</v>
      </c>
      <c r="B295" s="90" t="s">
        <v>110</v>
      </c>
      <c r="C295" s="403"/>
      <c r="D295" s="403"/>
      <c r="E295" s="467"/>
      <c r="F295" s="467"/>
      <c r="G295" s="292"/>
      <c r="H295" s="89"/>
      <c r="I295" s="89"/>
      <c r="J295" s="89"/>
      <c r="K295" s="89"/>
      <c r="L295" s="292"/>
      <c r="M295" s="292"/>
      <c r="N295" s="292"/>
      <c r="O295" s="292"/>
      <c r="P295" s="292"/>
      <c r="Q295" s="292"/>
      <c r="R295" s="292"/>
      <c r="S295" s="292"/>
      <c r="T295" s="89"/>
      <c r="U295" s="89"/>
      <c r="V295" s="89"/>
      <c r="W295" s="89"/>
      <c r="X295" s="89"/>
      <c r="Y295" s="89"/>
      <c r="Z295" s="89"/>
      <c r="AA295" s="89"/>
      <c r="AB295" s="89"/>
      <c r="AC295" s="89"/>
      <c r="AD295" s="89"/>
      <c r="AE295" s="89"/>
      <c r="AF295" s="89"/>
      <c r="AG295" s="89"/>
      <c r="AH295" s="89"/>
      <c r="AI295" s="89"/>
      <c r="AJ295" s="89"/>
      <c r="AK295" s="89"/>
      <c r="AL295" s="89"/>
      <c r="AM295" s="325"/>
      <c r="AN295" s="325"/>
      <c r="AO295" s="325"/>
      <c r="AP295" s="325"/>
      <c r="AQ295" s="325"/>
      <c r="AR295" s="325"/>
      <c r="AS295" s="325"/>
      <c r="AT295" s="325"/>
      <c r="AU295" s="325"/>
      <c r="AV295" s="325"/>
      <c r="AW295" s="325"/>
      <c r="AX295" s="325"/>
      <c r="AY295" s="325"/>
      <c r="AZ295" s="325"/>
      <c r="BA295" s="325"/>
      <c r="BB295" s="325"/>
      <c r="BC295" s="325"/>
      <c r="BD295" s="325"/>
      <c r="BE295" s="325"/>
      <c r="BF295" s="325"/>
      <c r="BG295" s="325"/>
      <c r="BH295" s="325"/>
      <c r="BI295" s="325"/>
      <c r="BJ295" s="325"/>
      <c r="BK295" s="325"/>
      <c r="BL295" s="325"/>
      <c r="BM295" s="325"/>
      <c r="BN295" s="325"/>
      <c r="BO295" s="325"/>
      <c r="BP295" s="325"/>
      <c r="BQ295" s="89"/>
    </row>
    <row r="296" spans="1:69" ht="66">
      <c r="A296" s="73">
        <v>1</v>
      </c>
      <c r="B296" s="420" t="s">
        <v>1275</v>
      </c>
      <c r="C296" s="319" t="s">
        <v>1281</v>
      </c>
      <c r="D296" s="319" t="s">
        <v>160</v>
      </c>
      <c r="E296" s="464">
        <f t="shared" ref="E296" si="6">6000*G296</f>
        <v>10902000</v>
      </c>
      <c r="F296" s="82" t="s">
        <v>146</v>
      </c>
      <c r="G296" s="469">
        <v>1817</v>
      </c>
      <c r="H296" s="75"/>
      <c r="I296" s="291" t="s">
        <v>1276</v>
      </c>
      <c r="J296" s="416" t="s">
        <v>82</v>
      </c>
      <c r="K296" s="291" t="s">
        <v>185</v>
      </c>
      <c r="L296" s="288" t="s">
        <v>186</v>
      </c>
      <c r="M296" s="288" t="s">
        <v>81</v>
      </c>
      <c r="N296" s="291" t="s">
        <v>83</v>
      </c>
      <c r="O296" s="291" t="s">
        <v>82</v>
      </c>
      <c r="P296" s="288" t="s">
        <v>1063</v>
      </c>
      <c r="Q296" s="288" t="s">
        <v>1277</v>
      </c>
      <c r="R296" s="288" t="s">
        <v>1277</v>
      </c>
      <c r="S296" s="288" t="s">
        <v>192</v>
      </c>
      <c r="T296" s="76" t="s">
        <v>83</v>
      </c>
      <c r="U296" s="288" t="s">
        <v>1278</v>
      </c>
      <c r="V296" s="422" t="s">
        <v>1279</v>
      </c>
      <c r="W296" s="76" t="s">
        <v>83</v>
      </c>
      <c r="X296" s="77" t="s">
        <v>82</v>
      </c>
      <c r="Y296" s="76" t="s">
        <v>83</v>
      </c>
      <c r="Z296" s="76" t="s">
        <v>82</v>
      </c>
      <c r="AA296" s="77" t="s">
        <v>82</v>
      </c>
      <c r="AB296" s="76" t="s">
        <v>82</v>
      </c>
      <c r="AC296" s="76"/>
      <c r="AD296" s="74" t="s">
        <v>1153</v>
      </c>
      <c r="AE296" s="74" t="s">
        <v>1153</v>
      </c>
      <c r="AF296" s="76" t="s">
        <v>83</v>
      </c>
      <c r="AG296" s="74"/>
      <c r="AH296" s="76" t="s">
        <v>83</v>
      </c>
      <c r="AI296" s="288" t="s">
        <v>136</v>
      </c>
      <c r="AJ296" s="288" t="s">
        <v>136</v>
      </c>
      <c r="AK296" s="288" t="s">
        <v>1193</v>
      </c>
      <c r="AL296" s="415" t="s">
        <v>136</v>
      </c>
      <c r="AM296" s="76" t="s">
        <v>82</v>
      </c>
      <c r="AN296" s="291" t="s">
        <v>82</v>
      </c>
      <c r="AO296" s="291" t="s">
        <v>83</v>
      </c>
      <c r="AP296" s="291" t="s">
        <v>83</v>
      </c>
      <c r="AQ296" s="291" t="s">
        <v>83</v>
      </c>
      <c r="AR296" s="288" t="s">
        <v>1280</v>
      </c>
      <c r="AS296" s="288" t="s">
        <v>1193</v>
      </c>
      <c r="AT296" s="288" t="s">
        <v>1193</v>
      </c>
      <c r="AU296" s="291" t="s">
        <v>83</v>
      </c>
      <c r="AV296" s="291" t="s">
        <v>83</v>
      </c>
      <c r="AW296" s="291" t="s">
        <v>83</v>
      </c>
      <c r="AX296" s="291" t="s">
        <v>83</v>
      </c>
      <c r="AY296" s="291" t="s">
        <v>83</v>
      </c>
      <c r="AZ296" s="288" t="s">
        <v>969</v>
      </c>
      <c r="BA296" s="291" t="s">
        <v>82</v>
      </c>
      <c r="BB296" s="291" t="s">
        <v>82</v>
      </c>
      <c r="BC296" s="288" t="s">
        <v>964</v>
      </c>
      <c r="BD296" s="288" t="s">
        <v>188</v>
      </c>
      <c r="BE296" s="288" t="s">
        <v>964</v>
      </c>
      <c r="BF296" s="319" t="s">
        <v>188</v>
      </c>
      <c r="BG296" s="83" t="s">
        <v>188</v>
      </c>
      <c r="BH296" s="291" t="s">
        <v>83</v>
      </c>
      <c r="BI296" s="291" t="s">
        <v>83</v>
      </c>
      <c r="BJ296" s="291" t="s">
        <v>83</v>
      </c>
      <c r="BK296" s="416" t="s">
        <v>969</v>
      </c>
      <c r="BL296" s="77" t="s">
        <v>82</v>
      </c>
      <c r="BM296" s="77" t="s">
        <v>83</v>
      </c>
      <c r="BN296" s="291" t="s">
        <v>82</v>
      </c>
      <c r="BO296" s="291" t="s">
        <v>83</v>
      </c>
      <c r="BP296" s="288" t="s">
        <v>969</v>
      </c>
      <c r="BQ296" s="420" t="s">
        <v>1427</v>
      </c>
    </row>
    <row r="297" spans="1:69" ht="39" customHeight="1">
      <c r="A297" s="73"/>
      <c r="B297" s="470" t="s">
        <v>1282</v>
      </c>
      <c r="C297" s="319"/>
      <c r="D297" s="319"/>
      <c r="E297" s="348">
        <v>140835</v>
      </c>
      <c r="F297" s="361" t="s">
        <v>122</v>
      </c>
      <c r="G297" s="289"/>
      <c r="H297" s="75"/>
      <c r="I297" s="291"/>
      <c r="J297" s="425"/>
      <c r="K297" s="426"/>
      <c r="L297" s="427"/>
      <c r="M297" s="427"/>
      <c r="N297" s="426"/>
      <c r="O297" s="426"/>
      <c r="P297" s="427"/>
      <c r="Q297" s="427"/>
      <c r="R297" s="427"/>
      <c r="S297" s="427"/>
      <c r="T297" s="332"/>
      <c r="U297" s="427"/>
      <c r="V297" s="428"/>
      <c r="W297" s="332"/>
      <c r="X297" s="336"/>
      <c r="Y297" s="332"/>
      <c r="Z297" s="332"/>
      <c r="AA297" s="336"/>
      <c r="AB297" s="332"/>
      <c r="AC297" s="332"/>
      <c r="AD297" s="333"/>
      <c r="AE297" s="333"/>
      <c r="AF297" s="332"/>
      <c r="AG297" s="333"/>
      <c r="AH297" s="332"/>
      <c r="AI297" s="427"/>
      <c r="AJ297" s="427"/>
      <c r="AK297" s="427"/>
      <c r="AL297" s="429"/>
      <c r="AM297" s="332"/>
      <c r="AN297" s="426"/>
      <c r="AO297" s="426"/>
      <c r="AP297" s="426"/>
      <c r="AQ297" s="426"/>
      <c r="AR297" s="427"/>
      <c r="AS297" s="427"/>
      <c r="AT297" s="427"/>
      <c r="AU297" s="426"/>
      <c r="AV297" s="426"/>
      <c r="AW297" s="426"/>
      <c r="AX297" s="426"/>
      <c r="AY297" s="426"/>
      <c r="AZ297" s="427"/>
      <c r="BA297" s="426"/>
      <c r="BB297" s="426"/>
      <c r="BC297" s="427"/>
      <c r="BD297" s="427"/>
      <c r="BE297" s="427"/>
      <c r="BF297" s="430"/>
      <c r="BG297" s="431"/>
      <c r="BH297" s="426"/>
      <c r="BI297" s="426"/>
      <c r="BJ297" s="426"/>
      <c r="BK297" s="425"/>
      <c r="BL297" s="336"/>
      <c r="BM297" s="336"/>
      <c r="BN297" s="426"/>
      <c r="BO297" s="426"/>
      <c r="BP297" s="427"/>
      <c r="BQ297" s="428"/>
    </row>
    <row r="298" spans="1:69" ht="28.2" customHeight="1">
      <c r="A298" s="30" t="s">
        <v>1203</v>
      </c>
      <c r="B298" s="552" t="s">
        <v>76</v>
      </c>
      <c r="C298" s="358"/>
      <c r="D298" s="359"/>
      <c r="E298" s="421">
        <v>166317.04999999999</v>
      </c>
      <c r="F298" s="361" t="s">
        <v>122</v>
      </c>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row>
    <row r="299" spans="1:69" ht="31.2" customHeight="1">
      <c r="A299" s="30"/>
      <c r="B299" s="191" t="s">
        <v>952</v>
      </c>
      <c r="C299" s="99"/>
      <c r="D299" s="83"/>
      <c r="E299" s="398">
        <v>535297.93000000005</v>
      </c>
      <c r="F299" s="81" t="s">
        <v>122</v>
      </c>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row>
    <row r="300" spans="1:69">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row>
    <row r="301" spans="1:69">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row>
    <row r="302" spans="1:69">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row>
    <row r="303" spans="1:69" ht="28.8" customHeight="1">
      <c r="A303" s="79">
        <v>19</v>
      </c>
      <c r="B303" s="353" t="s">
        <v>328</v>
      </c>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row>
    <row r="304" spans="1:69" ht="32.4" customHeight="1">
      <c r="A304" s="596" t="s">
        <v>0</v>
      </c>
      <c r="B304" s="596" t="s">
        <v>31</v>
      </c>
      <c r="C304" s="596" t="s">
        <v>14</v>
      </c>
      <c r="D304" s="596" t="s">
        <v>137</v>
      </c>
      <c r="E304" s="570" t="s">
        <v>77</v>
      </c>
      <c r="F304" s="571"/>
      <c r="G304" s="596" t="s">
        <v>32</v>
      </c>
      <c r="H304" s="596" t="s">
        <v>33</v>
      </c>
      <c r="I304" s="596" t="s">
        <v>34</v>
      </c>
      <c r="J304" s="596" t="s">
        <v>138</v>
      </c>
      <c r="K304" s="601" t="s">
        <v>35</v>
      </c>
      <c r="L304" s="601"/>
      <c r="M304" s="601"/>
      <c r="N304" s="601"/>
      <c r="O304" s="598" t="s">
        <v>36</v>
      </c>
      <c r="P304" s="599"/>
      <c r="Q304" s="599"/>
      <c r="R304" s="600"/>
      <c r="S304" s="596" t="s">
        <v>37</v>
      </c>
      <c r="T304" s="596" t="s">
        <v>38</v>
      </c>
      <c r="U304" s="596" t="s">
        <v>112</v>
      </c>
      <c r="V304" s="596" t="s">
        <v>39</v>
      </c>
      <c r="W304" s="596" t="s">
        <v>40</v>
      </c>
      <c r="X304" s="596" t="s">
        <v>41</v>
      </c>
      <c r="Y304" s="596" t="s">
        <v>42</v>
      </c>
      <c r="Z304" s="596" t="s">
        <v>86</v>
      </c>
      <c r="AA304" s="598" t="s">
        <v>113</v>
      </c>
      <c r="AB304" s="599"/>
      <c r="AC304" s="599"/>
      <c r="AD304" s="599"/>
      <c r="AE304" s="599"/>
      <c r="AF304" s="600"/>
      <c r="AG304" s="598" t="s">
        <v>114</v>
      </c>
      <c r="AH304" s="599"/>
      <c r="AI304" s="599"/>
      <c r="AJ304" s="599"/>
      <c r="AK304" s="600"/>
      <c r="AL304" s="598" t="s">
        <v>3</v>
      </c>
      <c r="AM304" s="599"/>
      <c r="AN304" s="599"/>
      <c r="AO304" s="599"/>
      <c r="AP304" s="599"/>
      <c r="AQ304" s="599"/>
      <c r="AR304" s="599"/>
      <c r="AS304" s="599"/>
      <c r="AT304" s="599"/>
      <c r="AU304" s="599"/>
      <c r="AV304" s="599"/>
      <c r="AW304" s="599"/>
      <c r="AX304" s="599"/>
      <c r="AY304" s="600"/>
      <c r="AZ304" s="598" t="s">
        <v>43</v>
      </c>
      <c r="BA304" s="599"/>
      <c r="BB304" s="599"/>
      <c r="BC304" s="599"/>
      <c r="BD304" s="599"/>
      <c r="BE304" s="599"/>
      <c r="BF304" s="599"/>
      <c r="BG304" s="599"/>
      <c r="BH304" s="599"/>
      <c r="BI304" s="599"/>
      <c r="BJ304" s="599"/>
      <c r="BK304" s="599"/>
      <c r="BL304" s="599"/>
      <c r="BM304" s="599"/>
      <c r="BN304" s="600"/>
      <c r="BO304" s="15"/>
      <c r="BP304" s="15"/>
      <c r="BQ304" s="15"/>
    </row>
    <row r="305" spans="1:69" ht="71.400000000000006" customHeight="1">
      <c r="A305" s="597"/>
      <c r="B305" s="597"/>
      <c r="C305" s="597"/>
      <c r="D305" s="597"/>
      <c r="E305" s="572"/>
      <c r="F305" s="573"/>
      <c r="G305" s="597"/>
      <c r="H305" s="597"/>
      <c r="I305" s="597"/>
      <c r="J305" s="597"/>
      <c r="K305" s="46" t="s">
        <v>44</v>
      </c>
      <c r="L305" s="46" t="s">
        <v>45</v>
      </c>
      <c r="M305" s="46" t="s">
        <v>46</v>
      </c>
      <c r="N305" s="46" t="s">
        <v>47</v>
      </c>
      <c r="O305" s="46" t="s">
        <v>48</v>
      </c>
      <c r="P305" s="46" t="s">
        <v>49</v>
      </c>
      <c r="Q305" s="46" t="s">
        <v>50</v>
      </c>
      <c r="R305" s="46" t="s">
        <v>51</v>
      </c>
      <c r="S305" s="597"/>
      <c r="T305" s="597"/>
      <c r="U305" s="597"/>
      <c r="V305" s="597"/>
      <c r="W305" s="597"/>
      <c r="X305" s="597"/>
      <c r="Y305" s="597"/>
      <c r="Z305" s="597"/>
      <c r="AA305" s="47" t="s">
        <v>15</v>
      </c>
      <c r="AB305" s="47" t="s">
        <v>87</v>
      </c>
      <c r="AC305" s="47" t="s">
        <v>88</v>
      </c>
      <c r="AD305" s="47" t="s">
        <v>52</v>
      </c>
      <c r="AE305" s="47" t="s">
        <v>53</v>
      </c>
      <c r="AF305" s="47" t="s">
        <v>54</v>
      </c>
      <c r="AG305" s="47" t="s">
        <v>55</v>
      </c>
      <c r="AH305" s="47" t="s">
        <v>89</v>
      </c>
      <c r="AI305" s="47" t="s">
        <v>16</v>
      </c>
      <c r="AJ305" s="47" t="s">
        <v>139</v>
      </c>
      <c r="AK305" s="47" t="s">
        <v>84</v>
      </c>
      <c r="AL305" s="46" t="s">
        <v>56</v>
      </c>
      <c r="AM305" s="46" t="s">
        <v>57</v>
      </c>
      <c r="AN305" s="46" t="s">
        <v>58</v>
      </c>
      <c r="AO305" s="46" t="s">
        <v>59</v>
      </c>
      <c r="AP305" s="46" t="s">
        <v>60</v>
      </c>
      <c r="AQ305" s="46" t="s">
        <v>147</v>
      </c>
      <c r="AR305" s="46" t="s">
        <v>148</v>
      </c>
      <c r="AS305" s="46" t="s">
        <v>149</v>
      </c>
      <c r="AT305" s="46" t="s">
        <v>7</v>
      </c>
      <c r="AU305" s="46" t="s">
        <v>8</v>
      </c>
      <c r="AV305" s="46" t="s">
        <v>9</v>
      </c>
      <c r="AW305" s="46" t="s">
        <v>61</v>
      </c>
      <c r="AX305" s="46" t="s">
        <v>10</v>
      </c>
      <c r="AY305" s="46" t="s">
        <v>11</v>
      </c>
      <c r="AZ305" s="46" t="s">
        <v>12</v>
      </c>
      <c r="BA305" s="46" t="s">
        <v>6</v>
      </c>
      <c r="BB305" s="46" t="s">
        <v>150</v>
      </c>
      <c r="BC305" s="46" t="s">
        <v>151</v>
      </c>
      <c r="BD305" s="46" t="s">
        <v>152</v>
      </c>
      <c r="BE305" s="46" t="s">
        <v>153</v>
      </c>
      <c r="BF305" s="46" t="s">
        <v>62</v>
      </c>
      <c r="BG305" s="46" t="s">
        <v>63</v>
      </c>
      <c r="BH305" s="46" t="s">
        <v>64</v>
      </c>
      <c r="BI305" s="46" t="s">
        <v>154</v>
      </c>
      <c r="BJ305" s="46" t="s">
        <v>65</v>
      </c>
      <c r="BK305" s="46" t="s">
        <v>155</v>
      </c>
      <c r="BL305" s="46" t="s">
        <v>66</v>
      </c>
      <c r="BM305" s="46" t="s">
        <v>67</v>
      </c>
      <c r="BN305" s="46" t="s">
        <v>11</v>
      </c>
      <c r="BO305" s="15"/>
      <c r="BP305" s="15"/>
      <c r="BQ305" s="15"/>
    </row>
    <row r="306" spans="1:69" ht="19.8" customHeight="1">
      <c r="A306" s="89" t="s">
        <v>123</v>
      </c>
      <c r="B306" s="90" t="s">
        <v>110</v>
      </c>
      <c r="C306" s="403"/>
      <c r="D306" s="467"/>
      <c r="E306" s="467"/>
      <c r="F306" s="467"/>
      <c r="G306" s="471"/>
      <c r="H306" s="449"/>
      <c r="I306" s="404"/>
      <c r="J306" s="89"/>
      <c r="K306" s="89"/>
      <c r="L306" s="89"/>
      <c r="M306" s="89"/>
      <c r="N306" s="292"/>
      <c r="O306" s="292"/>
      <c r="P306" s="292"/>
      <c r="Q306" s="292"/>
      <c r="R306" s="292"/>
      <c r="S306" s="292"/>
      <c r="T306" s="292"/>
      <c r="U306" s="292"/>
      <c r="V306" s="89"/>
      <c r="W306" s="89"/>
      <c r="X306" s="89"/>
      <c r="Y306" s="89"/>
      <c r="Z306" s="89"/>
      <c r="AA306" s="89"/>
      <c r="AB306" s="89"/>
      <c r="AC306" s="89"/>
      <c r="AD306" s="89"/>
      <c r="AE306" s="89"/>
      <c r="AF306" s="89"/>
      <c r="AG306" s="89"/>
      <c r="AH306" s="89"/>
      <c r="AI306" s="89"/>
      <c r="AJ306" s="89"/>
      <c r="AK306" s="89"/>
      <c r="AL306" s="89"/>
      <c r="AM306" s="89"/>
      <c r="AN306" s="89"/>
      <c r="AO306" s="292"/>
      <c r="AP306" s="292"/>
      <c r="AQ306" s="292"/>
      <c r="AR306" s="292"/>
      <c r="AS306" s="292"/>
      <c r="AT306" s="292"/>
      <c r="AU306" s="292"/>
      <c r="AV306" s="292"/>
      <c r="AW306" s="292"/>
      <c r="AX306" s="292"/>
      <c r="AY306" s="292"/>
      <c r="AZ306" s="292"/>
      <c r="BA306" s="292"/>
      <c r="BB306" s="292"/>
      <c r="BC306" s="292"/>
      <c r="BD306" s="292"/>
      <c r="BE306" s="292"/>
      <c r="BF306" s="292"/>
      <c r="BG306" s="292"/>
      <c r="BH306" s="292"/>
      <c r="BI306" s="292"/>
      <c r="BJ306" s="292"/>
      <c r="BK306" s="292"/>
      <c r="BL306" s="292"/>
      <c r="BM306" s="292"/>
      <c r="BN306" s="292"/>
      <c r="BO306" s="15"/>
      <c r="BP306" s="15"/>
      <c r="BQ306" s="15"/>
    </row>
    <row r="307" spans="1:69" ht="129" customHeight="1">
      <c r="A307" s="73">
        <v>1</v>
      </c>
      <c r="B307" s="323" t="s">
        <v>1284</v>
      </c>
      <c r="C307" s="74" t="s">
        <v>1285</v>
      </c>
      <c r="D307" s="103"/>
      <c r="E307" s="464">
        <f t="shared" ref="E307:E308" si="7">6000*G307</f>
        <v>19836000</v>
      </c>
      <c r="F307" s="82" t="s">
        <v>146</v>
      </c>
      <c r="G307" s="466">
        <v>3306</v>
      </c>
      <c r="H307" s="75"/>
      <c r="I307" s="76">
        <v>1956</v>
      </c>
      <c r="J307" s="76" t="s">
        <v>185</v>
      </c>
      <c r="K307" s="74" t="s">
        <v>186</v>
      </c>
      <c r="L307" s="74" t="s">
        <v>81</v>
      </c>
      <c r="M307" s="76" t="s">
        <v>82</v>
      </c>
      <c r="N307" s="76" t="s">
        <v>82</v>
      </c>
      <c r="O307" s="74" t="s">
        <v>1286</v>
      </c>
      <c r="P307" s="74" t="s">
        <v>1064</v>
      </c>
      <c r="Q307" s="74" t="s">
        <v>1064</v>
      </c>
      <c r="R307" s="74" t="s">
        <v>968</v>
      </c>
      <c r="S307" s="76" t="s">
        <v>82</v>
      </c>
      <c r="T307" s="74" t="s">
        <v>1287</v>
      </c>
      <c r="U307" s="74" t="s">
        <v>1288</v>
      </c>
      <c r="V307" s="76" t="s">
        <v>82</v>
      </c>
      <c r="W307" s="76" t="s">
        <v>82</v>
      </c>
      <c r="X307" s="76" t="s">
        <v>83</v>
      </c>
      <c r="Y307" s="76" t="s">
        <v>82</v>
      </c>
      <c r="Z307" s="76" t="s">
        <v>82</v>
      </c>
      <c r="AA307" s="76" t="s">
        <v>82</v>
      </c>
      <c r="AB307" s="76"/>
      <c r="AC307" s="423"/>
      <c r="AD307" s="423"/>
      <c r="AE307" s="76"/>
      <c r="AF307" s="423"/>
      <c r="AG307" s="76"/>
      <c r="AH307" s="74" t="s">
        <v>1289</v>
      </c>
      <c r="AI307" s="74" t="s">
        <v>1289</v>
      </c>
      <c r="AJ307" s="74" t="s">
        <v>193</v>
      </c>
      <c r="AK307" s="305" t="s">
        <v>1289</v>
      </c>
      <c r="AL307" s="76" t="s">
        <v>82</v>
      </c>
      <c r="AM307" s="76" t="s">
        <v>82</v>
      </c>
      <c r="AN307" s="76" t="s">
        <v>82</v>
      </c>
      <c r="AO307" s="76" t="s">
        <v>82</v>
      </c>
      <c r="AP307" s="76" t="s">
        <v>83</v>
      </c>
      <c r="AQ307" s="74" t="s">
        <v>193</v>
      </c>
      <c r="AR307" s="74" t="s">
        <v>193</v>
      </c>
      <c r="AS307" s="74" t="s">
        <v>193</v>
      </c>
      <c r="AT307" s="76" t="s">
        <v>83</v>
      </c>
      <c r="AU307" s="76" t="s">
        <v>83</v>
      </c>
      <c r="AV307" s="76" t="s">
        <v>187</v>
      </c>
      <c r="AW307" s="76" t="s">
        <v>82</v>
      </c>
      <c r="AX307" s="76" t="s">
        <v>82</v>
      </c>
      <c r="AY307" s="74"/>
      <c r="AZ307" s="76" t="s">
        <v>82</v>
      </c>
      <c r="BA307" s="76" t="s">
        <v>82</v>
      </c>
      <c r="BB307" s="74" t="s">
        <v>200</v>
      </c>
      <c r="BC307" s="74" t="s">
        <v>1193</v>
      </c>
      <c r="BD307" s="74" t="s">
        <v>1013</v>
      </c>
      <c r="BE307" s="74" t="s">
        <v>1193</v>
      </c>
      <c r="BF307" s="76" t="s">
        <v>83</v>
      </c>
      <c r="BG307" s="76" t="s">
        <v>83</v>
      </c>
      <c r="BH307" s="76" t="s">
        <v>83</v>
      </c>
      <c r="BI307" s="77" t="s">
        <v>193</v>
      </c>
      <c r="BJ307" s="76" t="s">
        <v>82</v>
      </c>
      <c r="BK307" s="77" t="s">
        <v>1193</v>
      </c>
      <c r="BL307" s="76" t="s">
        <v>82</v>
      </c>
      <c r="BM307" s="76" t="s">
        <v>83</v>
      </c>
      <c r="BN307" s="74"/>
      <c r="BO307" s="15"/>
      <c r="BP307" s="15"/>
      <c r="BQ307" s="15"/>
    </row>
    <row r="308" spans="1:69" ht="34.200000000000003" customHeight="1">
      <c r="A308" s="73">
        <v>2</v>
      </c>
      <c r="B308" s="323" t="s">
        <v>1290</v>
      </c>
      <c r="C308" s="74" t="s">
        <v>1285</v>
      </c>
      <c r="D308" s="74"/>
      <c r="E308" s="464">
        <f t="shared" si="7"/>
        <v>12938640</v>
      </c>
      <c r="F308" s="82" t="s">
        <v>146</v>
      </c>
      <c r="G308" s="75">
        <v>2156.44</v>
      </c>
      <c r="H308" s="75"/>
      <c r="I308" s="76">
        <v>2002</v>
      </c>
      <c r="J308" s="76" t="s">
        <v>185</v>
      </c>
      <c r="K308" s="74" t="s">
        <v>81</v>
      </c>
      <c r="L308" s="74" t="s">
        <v>188</v>
      </c>
      <c r="M308" s="76" t="s">
        <v>83</v>
      </c>
      <c r="N308" s="76" t="s">
        <v>83</v>
      </c>
      <c r="O308" s="74" t="s">
        <v>1291</v>
      </c>
      <c r="P308" s="74" t="s">
        <v>1064</v>
      </c>
      <c r="Q308" s="74" t="s">
        <v>968</v>
      </c>
      <c r="R308" s="74" t="s">
        <v>192</v>
      </c>
      <c r="S308" s="76" t="s">
        <v>82</v>
      </c>
      <c r="T308" s="74" t="s">
        <v>1287</v>
      </c>
      <c r="U308" s="423"/>
      <c r="V308" s="76" t="s">
        <v>83</v>
      </c>
      <c r="W308" s="76" t="s">
        <v>82</v>
      </c>
      <c r="X308" s="76" t="s">
        <v>83</v>
      </c>
      <c r="Y308" s="76" t="s">
        <v>82</v>
      </c>
      <c r="Z308" s="76" t="s">
        <v>82</v>
      </c>
      <c r="AA308" s="76" t="s">
        <v>82</v>
      </c>
      <c r="AB308" s="76"/>
      <c r="AC308" s="423"/>
      <c r="AD308" s="423"/>
      <c r="AE308" s="76"/>
      <c r="AF308" s="423"/>
      <c r="AG308" s="76"/>
      <c r="AH308" s="74" t="s">
        <v>1289</v>
      </c>
      <c r="AI308" s="74" t="s">
        <v>1289</v>
      </c>
      <c r="AJ308" s="74" t="s">
        <v>193</v>
      </c>
      <c r="AK308" s="305" t="s">
        <v>1289</v>
      </c>
      <c r="AL308" s="76" t="s">
        <v>82</v>
      </c>
      <c r="AM308" s="76" t="s">
        <v>82</v>
      </c>
      <c r="AN308" s="76" t="s">
        <v>82</v>
      </c>
      <c r="AO308" s="76" t="s">
        <v>82</v>
      </c>
      <c r="AP308" s="76" t="s">
        <v>83</v>
      </c>
      <c r="AQ308" s="74" t="s">
        <v>193</v>
      </c>
      <c r="AR308" s="74" t="s">
        <v>193</v>
      </c>
      <c r="AS308" s="74" t="s">
        <v>193</v>
      </c>
      <c r="AT308" s="76" t="s">
        <v>83</v>
      </c>
      <c r="AU308" s="76" t="s">
        <v>83</v>
      </c>
      <c r="AV308" s="76" t="s">
        <v>187</v>
      </c>
      <c r="AW308" s="76" t="s">
        <v>82</v>
      </c>
      <c r="AX308" s="76" t="s">
        <v>82</v>
      </c>
      <c r="AY308" s="74"/>
      <c r="AZ308" s="76" t="s">
        <v>82</v>
      </c>
      <c r="BA308" s="76" t="s">
        <v>82</v>
      </c>
      <c r="BB308" s="74" t="s">
        <v>1013</v>
      </c>
      <c r="BC308" s="74" t="s">
        <v>1193</v>
      </c>
      <c r="BD308" s="74" t="s">
        <v>793</v>
      </c>
      <c r="BE308" s="74" t="s">
        <v>1193</v>
      </c>
      <c r="BF308" s="76" t="s">
        <v>83</v>
      </c>
      <c r="BG308" s="76" t="s">
        <v>83</v>
      </c>
      <c r="BH308" s="76" t="s">
        <v>83</v>
      </c>
      <c r="BI308" s="77" t="s">
        <v>193</v>
      </c>
      <c r="BJ308" s="76" t="s">
        <v>82</v>
      </c>
      <c r="BK308" s="77" t="s">
        <v>1193</v>
      </c>
      <c r="BL308" s="76" t="s">
        <v>82</v>
      </c>
      <c r="BM308" s="76" t="s">
        <v>83</v>
      </c>
      <c r="BN308" s="74"/>
      <c r="BO308" s="15"/>
      <c r="BP308" s="15"/>
      <c r="BQ308" s="15"/>
    </row>
    <row r="309" spans="1:69" ht="19.95" customHeight="1">
      <c r="A309" s="91" t="s">
        <v>124</v>
      </c>
      <c r="B309" s="400" t="s">
        <v>111</v>
      </c>
      <c r="C309" s="298"/>
      <c r="D309" s="298"/>
      <c r="E309" s="357"/>
      <c r="F309" s="298"/>
      <c r="G309" s="401"/>
      <c r="H309" s="402"/>
      <c r="I309" s="402"/>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row>
    <row r="310" spans="1:69" ht="31.8" customHeight="1">
      <c r="A310" s="20">
        <v>1</v>
      </c>
      <c r="B310" s="99" t="s">
        <v>1292</v>
      </c>
      <c r="C310" s="99" t="s">
        <v>1285</v>
      </c>
      <c r="D310" s="78"/>
      <c r="E310" s="208">
        <v>16577.86</v>
      </c>
      <c r="F310" s="81" t="s">
        <v>122</v>
      </c>
      <c r="G310" s="78"/>
      <c r="H310" s="78"/>
      <c r="I310" s="21">
        <v>1984</v>
      </c>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row>
    <row r="311" spans="1:69" ht="30" customHeight="1">
      <c r="A311" s="20">
        <v>2</v>
      </c>
      <c r="B311" s="99" t="s">
        <v>1292</v>
      </c>
      <c r="C311" s="99" t="s">
        <v>1285</v>
      </c>
      <c r="D311" s="78"/>
      <c r="E311" s="208">
        <v>48900</v>
      </c>
      <c r="F311" s="81" t="s">
        <v>122</v>
      </c>
      <c r="G311" s="78"/>
      <c r="H311" s="78"/>
      <c r="I311" s="21">
        <v>2008</v>
      </c>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row>
    <row r="312" spans="1:69" ht="31.2" customHeight="1">
      <c r="A312" s="20">
        <v>3</v>
      </c>
      <c r="B312" s="99" t="s">
        <v>1293</v>
      </c>
      <c r="C312" s="99" t="s">
        <v>1285</v>
      </c>
      <c r="D312" s="78"/>
      <c r="E312" s="208">
        <v>1264791.4099999999</v>
      </c>
      <c r="F312" s="81" t="s">
        <v>122</v>
      </c>
      <c r="G312" s="78"/>
      <c r="H312" s="78"/>
      <c r="I312" s="21">
        <v>2020</v>
      </c>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row>
    <row r="313" spans="1:69" ht="36.6" customHeight="1">
      <c r="A313" s="30" t="s">
        <v>125</v>
      </c>
      <c r="B313" s="552" t="s">
        <v>76</v>
      </c>
      <c r="C313" s="358"/>
      <c r="D313" s="359"/>
      <c r="E313" s="421">
        <v>3257577.35</v>
      </c>
      <c r="F313" s="361" t="s">
        <v>122</v>
      </c>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row>
    <row r="314" spans="1:69" ht="36.6" customHeight="1">
      <c r="A314" s="30"/>
      <c r="B314" s="191" t="s">
        <v>952</v>
      </c>
      <c r="C314" s="99"/>
      <c r="D314" s="83"/>
      <c r="E314" s="398">
        <v>578138.01</v>
      </c>
      <c r="F314" s="81" t="s">
        <v>122</v>
      </c>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row>
    <row r="315" spans="1:69">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row>
    <row r="316" spans="1:69">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row>
    <row r="317" spans="1:69" ht="33" customHeight="1">
      <c r="A317" s="79">
        <v>20</v>
      </c>
      <c r="B317" s="368" t="s">
        <v>336</v>
      </c>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row>
    <row r="318" spans="1:69">
      <c r="A318" s="574" t="s">
        <v>0</v>
      </c>
      <c r="B318" s="574" t="s">
        <v>31</v>
      </c>
      <c r="C318" s="574" t="s">
        <v>14</v>
      </c>
      <c r="D318" s="574" t="s">
        <v>1182</v>
      </c>
      <c r="E318" s="586" t="s">
        <v>843</v>
      </c>
      <c r="F318" s="587"/>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row>
    <row r="319" spans="1:69" ht="33.6" customHeight="1">
      <c r="A319" s="575"/>
      <c r="B319" s="575"/>
      <c r="C319" s="575"/>
      <c r="D319" s="575"/>
      <c r="E319" s="588"/>
      <c r="F319" s="589"/>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row>
    <row r="320" spans="1:69" ht="31.8" customHeight="1">
      <c r="A320" s="551" t="s">
        <v>123</v>
      </c>
      <c r="B320" s="379" t="s">
        <v>76</v>
      </c>
      <c r="C320" s="380" t="s">
        <v>828</v>
      </c>
      <c r="D320" s="140" t="s">
        <v>1295</v>
      </c>
      <c r="E320" s="406" t="s">
        <v>1204</v>
      </c>
      <c r="F320" s="372"/>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row>
    <row r="321" spans="1:69" ht="31.2" customHeight="1">
      <c r="A321" s="373"/>
      <c r="B321" s="552" t="s">
        <v>952</v>
      </c>
      <c r="C321" s="99"/>
      <c r="D321" s="74"/>
      <c r="E321" s="285">
        <v>35109</v>
      </c>
      <c r="F321" s="81" t="s">
        <v>122</v>
      </c>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row>
    <row r="322" spans="1:69">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row>
    <row r="323" spans="1:69" ht="22.2" customHeight="1">
      <c r="A323" s="15"/>
      <c r="B323" s="15" t="s">
        <v>1294</v>
      </c>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row>
    <row r="324" spans="1:69">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row>
    <row r="325" spans="1:69">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row>
    <row r="326" spans="1:69">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row>
    <row r="327" spans="1:69">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row>
    <row r="328" spans="1:69">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row>
    <row r="329" spans="1:6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row>
    <row r="330" spans="1:69">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row>
    <row r="331" spans="1:69">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row>
    <row r="332" spans="1:69">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row>
    <row r="333" spans="1:69">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row>
    <row r="334" spans="1:69">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row>
    <row r="335" spans="1:69">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row>
    <row r="336" spans="1:69">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row>
    <row r="337" spans="1:69">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row>
    <row r="338" spans="1:69">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row>
    <row r="339" spans="1:6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row>
    <row r="340" spans="1:69">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row>
    <row r="341" spans="1:69">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row>
    <row r="342" spans="1:69">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row>
    <row r="343" spans="1:69">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row>
    <row r="344" spans="1:69">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row>
    <row r="345" spans="1:69">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row>
    <row r="346" spans="1:69">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row>
  </sheetData>
  <mergeCells count="420">
    <mergeCell ref="U211:U212"/>
    <mergeCell ref="BA211:BP211"/>
    <mergeCell ref="BQ211:BQ212"/>
    <mergeCell ref="V211:V212"/>
    <mergeCell ref="W211:W212"/>
    <mergeCell ref="X211:X212"/>
    <mergeCell ref="Y211:Y212"/>
    <mergeCell ref="Z211:Z212"/>
    <mergeCell ref="AA211:AA212"/>
    <mergeCell ref="AB211:AG211"/>
    <mergeCell ref="AH211:AL211"/>
    <mergeCell ref="AM211:AZ211"/>
    <mergeCell ref="A318:A319"/>
    <mergeCell ref="B318:B319"/>
    <mergeCell ref="C318:C319"/>
    <mergeCell ref="D318:D319"/>
    <mergeCell ref="E318:F319"/>
    <mergeCell ref="Y304:Y305"/>
    <mergeCell ref="Z304:Z305"/>
    <mergeCell ref="AA304:AF304"/>
    <mergeCell ref="AG304:AK304"/>
    <mergeCell ref="A304:A305"/>
    <mergeCell ref="B304:B305"/>
    <mergeCell ref="C304:C305"/>
    <mergeCell ref="D304:D305"/>
    <mergeCell ref="E304:F305"/>
    <mergeCell ref="G304:G305"/>
    <mergeCell ref="H304:H305"/>
    <mergeCell ref="I304:I305"/>
    <mergeCell ref="J304:J305"/>
    <mergeCell ref="K304:N304"/>
    <mergeCell ref="O304:R304"/>
    <mergeCell ref="S304:S305"/>
    <mergeCell ref="T304:T305"/>
    <mergeCell ref="U304:U305"/>
    <mergeCell ref="V304:V305"/>
    <mergeCell ref="AL304:AY304"/>
    <mergeCell ref="AZ304:BN304"/>
    <mergeCell ref="Z293:Z294"/>
    <mergeCell ref="AA293:AA294"/>
    <mergeCell ref="AB293:AG293"/>
    <mergeCell ref="AH293:AL293"/>
    <mergeCell ref="AM293:AZ293"/>
    <mergeCell ref="BA293:BP293"/>
    <mergeCell ref="BQ293:BQ294"/>
    <mergeCell ref="W304:W305"/>
    <mergeCell ref="X304:X305"/>
    <mergeCell ref="K293:K294"/>
    <mergeCell ref="L293:O293"/>
    <mergeCell ref="P293:S293"/>
    <mergeCell ref="T293:T294"/>
    <mergeCell ref="U293:U294"/>
    <mergeCell ref="V293:V294"/>
    <mergeCell ref="W293:W294"/>
    <mergeCell ref="X293:X294"/>
    <mergeCell ref="Y293:Y294"/>
    <mergeCell ref="A293:A294"/>
    <mergeCell ref="B293:B294"/>
    <mergeCell ref="C293:C294"/>
    <mergeCell ref="D293:D294"/>
    <mergeCell ref="E293:F294"/>
    <mergeCell ref="G293:G294"/>
    <mergeCell ref="H293:H294"/>
    <mergeCell ref="I293:I294"/>
    <mergeCell ref="J293:J294"/>
    <mergeCell ref="A203:A204"/>
    <mergeCell ref="B203:B204"/>
    <mergeCell ref="C203:C204"/>
    <mergeCell ref="D203:D204"/>
    <mergeCell ref="E203:F204"/>
    <mergeCell ref="A211:A212"/>
    <mergeCell ref="B211:B212"/>
    <mergeCell ref="C211:C212"/>
    <mergeCell ref="D211:D212"/>
    <mergeCell ref="E211:F212"/>
    <mergeCell ref="A194:A195"/>
    <mergeCell ref="B194:B195"/>
    <mergeCell ref="C194:C195"/>
    <mergeCell ref="D194:D195"/>
    <mergeCell ref="E194:F195"/>
    <mergeCell ref="B199:D199"/>
    <mergeCell ref="X172:X173"/>
    <mergeCell ref="Y172:Y173"/>
    <mergeCell ref="Z172:Z173"/>
    <mergeCell ref="A172:A173"/>
    <mergeCell ref="B172:B173"/>
    <mergeCell ref="C172:C173"/>
    <mergeCell ref="D172:D173"/>
    <mergeCell ref="E172:F173"/>
    <mergeCell ref="G172:G173"/>
    <mergeCell ref="H172:H173"/>
    <mergeCell ref="I172:I173"/>
    <mergeCell ref="J172:J173"/>
    <mergeCell ref="K172:K173"/>
    <mergeCell ref="L172:O172"/>
    <mergeCell ref="P172:S172"/>
    <mergeCell ref="T172:T173"/>
    <mergeCell ref="U172:U173"/>
    <mergeCell ref="V172:V173"/>
    <mergeCell ref="AA172:AA173"/>
    <mergeCell ref="AB172:AG172"/>
    <mergeCell ref="AH172:AL172"/>
    <mergeCell ref="AM172:AZ172"/>
    <mergeCell ref="BA172:BP172"/>
    <mergeCell ref="BQ172:BQ173"/>
    <mergeCell ref="Y156:Y157"/>
    <mergeCell ref="Z156:Z157"/>
    <mergeCell ref="AA156:AA157"/>
    <mergeCell ref="AB156:AG156"/>
    <mergeCell ref="AH156:AL156"/>
    <mergeCell ref="AM156:AZ156"/>
    <mergeCell ref="BA156:BP156"/>
    <mergeCell ref="BQ156:BQ157"/>
    <mergeCell ref="AA136:AA137"/>
    <mergeCell ref="AB136:AG136"/>
    <mergeCell ref="AH136:AL136"/>
    <mergeCell ref="AM136:AZ136"/>
    <mergeCell ref="BA136:BP136"/>
    <mergeCell ref="BQ136:BQ137"/>
    <mergeCell ref="A156:A157"/>
    <mergeCell ref="B156:B157"/>
    <mergeCell ref="C156:C157"/>
    <mergeCell ref="D156:D157"/>
    <mergeCell ref="E156:F157"/>
    <mergeCell ref="G156:G157"/>
    <mergeCell ref="H156:H157"/>
    <mergeCell ref="I156:I157"/>
    <mergeCell ref="J156:J157"/>
    <mergeCell ref="K156:K157"/>
    <mergeCell ref="L156:O156"/>
    <mergeCell ref="P156:S156"/>
    <mergeCell ref="T156:T157"/>
    <mergeCell ref="U156:U157"/>
    <mergeCell ref="V156:V157"/>
    <mergeCell ref="W156:W157"/>
    <mergeCell ref="A42:A43"/>
    <mergeCell ref="B42:B43"/>
    <mergeCell ref="C42:C43"/>
    <mergeCell ref="D42:D43"/>
    <mergeCell ref="Y136:Y137"/>
    <mergeCell ref="A136:A137"/>
    <mergeCell ref="B136:B137"/>
    <mergeCell ref="C136:C137"/>
    <mergeCell ref="D136:D137"/>
    <mergeCell ref="E136:F137"/>
    <mergeCell ref="G136:G137"/>
    <mergeCell ref="H136:H137"/>
    <mergeCell ref="I136:I137"/>
    <mergeCell ref="J136:J137"/>
    <mergeCell ref="A62:A63"/>
    <mergeCell ref="B62:B63"/>
    <mergeCell ref="C62:C63"/>
    <mergeCell ref="D62:D63"/>
    <mergeCell ref="E62:F63"/>
    <mergeCell ref="G50:G51"/>
    <mergeCell ref="H50:H51"/>
    <mergeCell ref="I50:I51"/>
    <mergeCell ref="J50:J51"/>
    <mergeCell ref="K136:K137"/>
    <mergeCell ref="A50:A51"/>
    <mergeCell ref="B50:B51"/>
    <mergeCell ref="C50:C51"/>
    <mergeCell ref="D50:D51"/>
    <mergeCell ref="E50:F51"/>
    <mergeCell ref="L62:O62"/>
    <mergeCell ref="P62:S62"/>
    <mergeCell ref="T62:T63"/>
    <mergeCell ref="BQ50:BQ51"/>
    <mergeCell ref="W50:W51"/>
    <mergeCell ref="X50:X51"/>
    <mergeCell ref="Y50:Y51"/>
    <mergeCell ref="Z50:Z51"/>
    <mergeCell ref="AA50:AA51"/>
    <mergeCell ref="L50:O50"/>
    <mergeCell ref="P50:S50"/>
    <mergeCell ref="T50:T51"/>
    <mergeCell ref="U50:U51"/>
    <mergeCell ref="V50:V51"/>
    <mergeCell ref="AB50:AG50"/>
    <mergeCell ref="AH50:AL50"/>
    <mergeCell ref="AM50:AZ50"/>
    <mergeCell ref="BA50:BP50"/>
    <mergeCell ref="AM62:AZ62"/>
    <mergeCell ref="BA62:BP62"/>
    <mergeCell ref="BQ62:BQ63"/>
    <mergeCell ref="W62:W63"/>
    <mergeCell ref="X62:X63"/>
    <mergeCell ref="Y62:Y63"/>
    <mergeCell ref="Z62:Z63"/>
    <mergeCell ref="AA62:AA63"/>
    <mergeCell ref="BQ79:BQ80"/>
    <mergeCell ref="W79:W80"/>
    <mergeCell ref="X79:X80"/>
    <mergeCell ref="Y79:Y80"/>
    <mergeCell ref="Z79:Z80"/>
    <mergeCell ref="AA79:AA80"/>
    <mergeCell ref="AB79:AG79"/>
    <mergeCell ref="AH79:AL79"/>
    <mergeCell ref="AM79:AZ79"/>
    <mergeCell ref="BA79:BP79"/>
    <mergeCell ref="AB62:AG62"/>
    <mergeCell ref="AH62:AL62"/>
    <mergeCell ref="A79:A80"/>
    <mergeCell ref="B79:B80"/>
    <mergeCell ref="C79:C80"/>
    <mergeCell ref="D79:D80"/>
    <mergeCell ref="E79:F80"/>
    <mergeCell ref="L102:O102"/>
    <mergeCell ref="P102:S102"/>
    <mergeCell ref="T102:T103"/>
    <mergeCell ref="U102:U103"/>
    <mergeCell ref="L79:O79"/>
    <mergeCell ref="P79:S79"/>
    <mergeCell ref="T79:T80"/>
    <mergeCell ref="U79:U80"/>
    <mergeCell ref="BQ102:BQ103"/>
    <mergeCell ref="W102:W103"/>
    <mergeCell ref="X102:X103"/>
    <mergeCell ref="Y102:Y103"/>
    <mergeCell ref="Z102:Z103"/>
    <mergeCell ref="AA102:AA103"/>
    <mergeCell ref="V102:V103"/>
    <mergeCell ref="G102:G103"/>
    <mergeCell ref="H102:H103"/>
    <mergeCell ref="I102:I103"/>
    <mergeCell ref="J102:J103"/>
    <mergeCell ref="K102:K103"/>
    <mergeCell ref="AB102:AG102"/>
    <mergeCell ref="AH102:AL102"/>
    <mergeCell ref="AM102:AZ102"/>
    <mergeCell ref="A223:A224"/>
    <mergeCell ref="B223:B224"/>
    <mergeCell ref="C223:C224"/>
    <mergeCell ref="D223:D224"/>
    <mergeCell ref="E223:F224"/>
    <mergeCell ref="G223:G224"/>
    <mergeCell ref="H223:H224"/>
    <mergeCell ref="I223:I224"/>
    <mergeCell ref="BA102:BP102"/>
    <mergeCell ref="A102:A103"/>
    <mergeCell ref="B102:B103"/>
    <mergeCell ref="C102:C103"/>
    <mergeCell ref="D102:D103"/>
    <mergeCell ref="E102:F103"/>
    <mergeCell ref="X156:X157"/>
    <mergeCell ref="L136:O136"/>
    <mergeCell ref="P136:S136"/>
    <mergeCell ref="T136:T137"/>
    <mergeCell ref="U136:U137"/>
    <mergeCell ref="V136:V137"/>
    <mergeCell ref="W136:W137"/>
    <mergeCell ref="X136:X137"/>
    <mergeCell ref="W172:W173"/>
    <mergeCell ref="Z136:Z137"/>
    <mergeCell ref="J223:J224"/>
    <mergeCell ref="K223:K224"/>
    <mergeCell ref="L223:O223"/>
    <mergeCell ref="P223:S223"/>
    <mergeCell ref="T223:T224"/>
    <mergeCell ref="U223:U224"/>
    <mergeCell ref="V223:V224"/>
    <mergeCell ref="W223:W224"/>
    <mergeCell ref="X223:X224"/>
    <mergeCell ref="Y223:Y224"/>
    <mergeCell ref="Z223:Z224"/>
    <mergeCell ref="AA223:AA224"/>
    <mergeCell ref="AB223:AG223"/>
    <mergeCell ref="AH223:AL223"/>
    <mergeCell ref="AM223:AZ223"/>
    <mergeCell ref="BA223:BP223"/>
    <mergeCell ref="BQ223:BQ224"/>
    <mergeCell ref="A236:A237"/>
    <mergeCell ref="B236:B237"/>
    <mergeCell ref="C236:C237"/>
    <mergeCell ref="D236:D237"/>
    <mergeCell ref="E236:F237"/>
    <mergeCell ref="G236:G237"/>
    <mergeCell ref="H236:H237"/>
    <mergeCell ref="I236:I237"/>
    <mergeCell ref="J236:J237"/>
    <mergeCell ref="K236:K237"/>
    <mergeCell ref="L236:O236"/>
    <mergeCell ref="P236:S236"/>
    <mergeCell ref="T236:T237"/>
    <mergeCell ref="U236:U237"/>
    <mergeCell ref="V236:V237"/>
    <mergeCell ref="W236:W237"/>
    <mergeCell ref="X236:X237"/>
    <mergeCell ref="Y236:Y237"/>
    <mergeCell ref="Z236:Z237"/>
    <mergeCell ref="AA236:AA237"/>
    <mergeCell ref="AB236:AG236"/>
    <mergeCell ref="AH236:AL236"/>
    <mergeCell ref="AM236:AZ236"/>
    <mergeCell ref="BA236:BP236"/>
    <mergeCell ref="BQ236:BQ237"/>
    <mergeCell ref="A245:A246"/>
    <mergeCell ref="B245:B246"/>
    <mergeCell ref="C245:C246"/>
    <mergeCell ref="D245:D246"/>
    <mergeCell ref="E245:F246"/>
    <mergeCell ref="G245:G246"/>
    <mergeCell ref="H245:H246"/>
    <mergeCell ref="I245:I246"/>
    <mergeCell ref="J245:J246"/>
    <mergeCell ref="K245:K246"/>
    <mergeCell ref="L245:O245"/>
    <mergeCell ref="P245:S245"/>
    <mergeCell ref="T245:T246"/>
    <mergeCell ref="U245:U246"/>
    <mergeCell ref="V245:V246"/>
    <mergeCell ref="W245:W246"/>
    <mergeCell ref="X245:X246"/>
    <mergeCell ref="Y245:Y246"/>
    <mergeCell ref="Z245:Z246"/>
    <mergeCell ref="AA245:AA246"/>
    <mergeCell ref="AB245:AG245"/>
    <mergeCell ref="AH245:AL245"/>
    <mergeCell ref="AM245:AZ245"/>
    <mergeCell ref="BA245:BP245"/>
    <mergeCell ref="BQ245:BQ246"/>
    <mergeCell ref="A269:A270"/>
    <mergeCell ref="B269:B270"/>
    <mergeCell ref="C269:C270"/>
    <mergeCell ref="D269:D270"/>
    <mergeCell ref="E269:F270"/>
    <mergeCell ref="G269:G270"/>
    <mergeCell ref="H269:H270"/>
    <mergeCell ref="I269:I270"/>
    <mergeCell ref="J269:J270"/>
    <mergeCell ref="K269:K270"/>
    <mergeCell ref="L269:O269"/>
    <mergeCell ref="P269:S269"/>
    <mergeCell ref="T269:T270"/>
    <mergeCell ref="U269:U270"/>
    <mergeCell ref="V269:V270"/>
    <mergeCell ref="W269:W270"/>
    <mergeCell ref="X269:X270"/>
    <mergeCell ref="Y269:Y270"/>
    <mergeCell ref="Z269:Z270"/>
    <mergeCell ref="AA269:AA270"/>
    <mergeCell ref="AB269:AG269"/>
    <mergeCell ref="AH269:AL269"/>
    <mergeCell ref="AM269:AZ269"/>
    <mergeCell ref="BA269:BP269"/>
    <mergeCell ref="BQ269:BQ270"/>
    <mergeCell ref="A279:A280"/>
    <mergeCell ref="B279:B280"/>
    <mergeCell ref="C279:C280"/>
    <mergeCell ref="D279:D280"/>
    <mergeCell ref="E279:F280"/>
    <mergeCell ref="G279:G280"/>
    <mergeCell ref="H279:H280"/>
    <mergeCell ref="I279:I280"/>
    <mergeCell ref="J279:J280"/>
    <mergeCell ref="K279:K280"/>
    <mergeCell ref="L279:O279"/>
    <mergeCell ref="P279:S279"/>
    <mergeCell ref="T279:T280"/>
    <mergeCell ref="U279:U280"/>
    <mergeCell ref="V279:V280"/>
    <mergeCell ref="W279:W280"/>
    <mergeCell ref="X279:X280"/>
    <mergeCell ref="Y279:Y280"/>
    <mergeCell ref="Z279:Z280"/>
    <mergeCell ref="AA279:AA280"/>
    <mergeCell ref="AB279:AG279"/>
    <mergeCell ref="AH279:AL279"/>
    <mergeCell ref="AM279:AZ279"/>
    <mergeCell ref="BA279:BP279"/>
    <mergeCell ref="BQ279:BQ280"/>
    <mergeCell ref="A15:A16"/>
    <mergeCell ref="B15:B16"/>
    <mergeCell ref="C15:C16"/>
    <mergeCell ref="D15:D16"/>
    <mergeCell ref="E15:F16"/>
    <mergeCell ref="G15:G16"/>
    <mergeCell ref="H15:H16"/>
    <mergeCell ref="I15:I16"/>
    <mergeCell ref="J15:J16"/>
    <mergeCell ref="AB15:AG15"/>
    <mergeCell ref="AH15:AL15"/>
    <mergeCell ref="AM15:AZ15"/>
    <mergeCell ref="BA15:BP15"/>
    <mergeCell ref="BQ15:BQ16"/>
    <mergeCell ref="K15:K16"/>
    <mergeCell ref="L15:O15"/>
    <mergeCell ref="P15:S15"/>
    <mergeCell ref="T15:T16"/>
    <mergeCell ref="U15:U16"/>
    <mergeCell ref="V15:V16"/>
    <mergeCell ref="W15:W16"/>
    <mergeCell ref="X15:X16"/>
    <mergeCell ref="Y15:Y16"/>
    <mergeCell ref="Z15:Z16"/>
    <mergeCell ref="AA15:AA16"/>
    <mergeCell ref="B219:E219"/>
    <mergeCell ref="E42:F43"/>
    <mergeCell ref="V79:V80"/>
    <mergeCell ref="G79:G80"/>
    <mergeCell ref="H79:H80"/>
    <mergeCell ref="I79:I80"/>
    <mergeCell ref="J79:J80"/>
    <mergeCell ref="K79:K80"/>
    <mergeCell ref="U62:U63"/>
    <mergeCell ref="V62:V63"/>
    <mergeCell ref="G62:G63"/>
    <mergeCell ref="H62:H63"/>
    <mergeCell ref="I62:I63"/>
    <mergeCell ref="J62:J63"/>
    <mergeCell ref="K62:K63"/>
    <mergeCell ref="K50:K51"/>
    <mergeCell ref="G211:G212"/>
    <mergeCell ref="H211:H212"/>
    <mergeCell ref="I211:I212"/>
    <mergeCell ref="J211:J212"/>
    <mergeCell ref="K211:K212"/>
    <mergeCell ref="L211:O211"/>
    <mergeCell ref="P211:S211"/>
    <mergeCell ref="T211:T212"/>
  </mergeCells>
  <dataValidations count="7">
    <dataValidation type="list" allowBlank="1" showInputMessage="1" showErrorMessage="1" sqref="BN53:BO54 AF53:AF54 W53:AB54 T53:T54 AH53:AH54 J53:J54 AU53:AV54 AM53:AQ54 AX53:AY54 BL53:BL54 BA53:BB54 N53:O54 BN65:BO68 AF65:AF68 W65:AB68 T65:T68 AH65:AH68 J65:J68 AU65:AV68 AM65:AQ68 AX65:AY68 BL65:BL68 BA65:BB68 N65:O68 AF82:AF90 W82:AB90 T82:T90 AH82:AH90 J82:J90 AU82:AV90 AM82:AQ90 AX82:AY90 BL82:BL90 BA82:BB90 N82:O90 BN82:BO90 J139:J142 BA139:BB142 BL139:BL142 AX139:AY142 AM139:AQ142 AU139:AV142 N139:O142 AH139:AH142 T139:T142 W139:AB142 AF139:AF142 BN139:BO142 BN175:BO175 AF175 W175:AB175 T175 AH175 J175 AU175:AV175 AM175:AQ175 AX175:AY175 BL175 BA175:BB175 N175:O175 BL159:BL160 AF159:AF160 T159:T160 N159:O160 AH159:AH160 J159:J160 AM159:AQ160 W159:AB160 BA159:BB160 AX159:AY160 AU159:AV160 BN159:BO160 BN226:BO227 AF226:AF227 W226:AB227 T226:T227 AH226:AH227 J226:J227 AU226:AV227 AM226:AQ227 AX226:AY227 BL226:BL227 BA226:BB227 N226:O227 BN239:BO239 AF239 W239:AB239 T239 AH239 J239 AU239:AV239 AM239:AQ239 AX239:AY239 BL239 BA239:BB239 N239:O239 BL248:BM255 AD248:AD255 U248:Z255 R248:R255 AF248:AF255 AS248:AT255 AK248:AO255 AV248:AW255 BJ248:BJ255 AY248:AZ255 L248:M255 BN272:BO272 AF272 W272:AB272 T272 AH272 J272 AU272:AV272 AM272:AQ272 AX272:AY272 BL272 BA272:BB272 N272:O272 AF282:AF283 W282:AB283 T282:T283 AH282:AH283 J282:J283 AU282:AV283 AM282:AQ283 AX282:AY283 BL282:BL283 BA282:BB283 N282:O283 BN282:BO283 BN296:BO297 AF296:AF297 W296:AB297 T296:T297 AH296:AH297 J296:J297 AU296:AV297 AM296:AQ297 AX296:AY297 BL296:BL297 BA296:BB297 N296:O297 BL307:BM308 AE307:AE308 V307:AA308 S307:S308 AG307:AG308 AT307:AU308 AL307:AP308 AW307:AX308 BJ307:BJ308 AZ307:BA308 M307:N308 BN214:BO215 AU214:AU215 BL214:BL215 BL18:BL29 BN18:BO29 N18:O29 BA18:BB29 AX18:AY29 AM18:AQ29 AU18:AV29 J18:J29 AH18:AH29 T18:T29 T105:T120 AF18:AF29 W105:AB120 AF105:AF120 J105:J120 N105:O120 BA105:BB120 BL105:BL120 AX105:AY120 AM105:AQ120 AU105:AV120 BN105:BO120 AH105:AH120 W18:AA29 AB18:AB28" xr:uid="{00000000-0002-0000-0100-000001000000}">
      <formula1>"TAK, NIE"</formula1>
    </dataValidation>
    <dataValidation type="list" allowBlank="1" showInputMessage="1" showErrorMessage="1" sqref="AH53:AH54 W53:AA54 AH65:AH68 W65:AA68 W82:AA90 AH82:AH90 W139:AA142 AH139:AH142 AH175 W175:AA175 AH159:AH160 W159:AA160 AH226:AH227 W226:AA227 AH239 W239:AA239 AF248:AF255 U248:Y255 AH272 W272:AA272 W282:AA283 AH282:AH283 AH296:AH297 W296:AA297 AG307:AG308 V307:Z308 W18:AA29 AH18:AH29 AH105:AH120 W105:AA120" xr:uid="{00000000-0002-0000-0100-000002000000}">
      <formula1>"TAK - A i B, TAK - tylko A, TAK - tylko B, NIE"</formula1>
    </dataValidation>
    <dataValidation type="list" allowBlank="1" showInputMessage="1" showErrorMessage="1" sqref="AC53:AC54 AC65:AC68 AC82:AC90 AC139:AC142 AC175 AC159:AC160 AC226:AC227 AC239 AA248:AA255 AC272 AC282:AC283 AC296:AC297 AB307:AB308 AC18:AC28 AC105:AC120" xr:uid="{00000000-0002-0000-0100-000003000000}">
      <formula1>"tymczasowo, na stałe"</formula1>
    </dataValidation>
    <dataValidation type="list" allowBlank="1" showInputMessage="1" showErrorMessage="1" sqref="AW53:AW54 AW65:AW68 AW82:AW90 AW139:AW142 AW175 AW159:AW160 AW226:AW227 AW239 AU248:AU255 AW272 AW282:AW283 AW296:AW297 AV307:AV308 AW214:AW215 AW18:AW29 AW105:AW120" xr:uid="{00000000-0002-0000-0100-000004000000}">
      <formula1>"TAK - wewnętrzny, TAK - zewnętrzny, TAK - wewnętrzny i zewnętrzny, NIE"</formula1>
    </dataValidation>
    <dataValidation type="list" allowBlank="1" showInputMessage="1" showErrorMessage="1" sqref="BH53:BJ54 BH65:BJ68 BH82:BJ90 BH139:BJ142 BH175:BJ175 BH159:BJ160 BH226:BJ227 BH239:BJ239 BF248:BH255 BH272:BJ272 BH282:BJ283 BH296:BJ297 BF307:BH308 BH214:BJ215 BH18:BJ29 BH105:BJ120" xr:uid="{00000000-0002-0000-0100-000005000000}">
      <formula1>"TAK - uruchamiana automatycznie, TAK - uruchamiana ręcznie, NIE"</formula1>
    </dataValidation>
    <dataValidation type="list" allowBlank="1" showInputMessage="1" showErrorMessage="1" sqref="F26:F27 F105:F115" xr:uid="{00000000-0002-0000-0100-000006000000}">
      <formula1>"księgowa brutto, odtworzeniowa nowa, rzeczywista, inna"</formula1>
    </dataValidation>
    <dataValidation type="list" allowBlank="1" showInputMessage="1" showErrorMessage="1" sqref="K53:K54 K65:K68 K82:K90 K139:K142 K175 K159:K160 K226:K227 K239 I248:I255 K272 K282:K283 K296:K297 J307:J308 K18:K29 K105:K120" xr:uid="{F0C1F2DF-7078-41D3-8843-BF6180153BB8}">
      <formula1>"dobry, dostateczny, zły"</formula1>
    </dataValidation>
  </dataValidations>
  <pageMargins left="0.19685039370078741" right="0.11811023622047245" top="0.15748031496062992" bottom="0.15748031496062992" header="0.31496062992125984" footer="0.31496062992125984"/>
  <pageSetup paperSize="9" scale="45" orientation="landscape" r:id="rId1"/>
  <headerFooter>
    <oddHeader>&amp;RZakładka nr 2 - wykaz mienia oraz zabezpieczeń</oddHeader>
    <oddFooter>&amp;RStrona &amp;P z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5"/>
  <sheetViews>
    <sheetView topLeftCell="A20" zoomScale="90" zoomScaleNormal="90" workbookViewId="0">
      <selection activeCell="A71" sqref="A71:XFD76"/>
    </sheetView>
  </sheetViews>
  <sheetFormatPr defaultColWidth="9.109375" defaultRowHeight="13.8"/>
  <cols>
    <col min="1" max="1" width="6.5546875" style="3" customWidth="1"/>
    <col min="2" max="2" width="55.5546875" style="9" customWidth="1"/>
    <col min="3" max="3" width="23" style="6" customWidth="1"/>
    <col min="4" max="4" width="21.44140625" style="7" customWidth="1"/>
    <col min="5" max="5" width="15.88671875" style="7" customWidth="1"/>
    <col min="6" max="6" width="20.33203125" style="11" customWidth="1"/>
    <col min="7" max="7" width="18.77734375" style="10" customWidth="1"/>
    <col min="8" max="8" width="29.5546875" style="8" customWidth="1"/>
    <col min="9" max="9" width="37.109375" style="8" customWidth="1"/>
    <col min="10" max="10" width="9.109375" style="3"/>
    <col min="11" max="11" width="10.88671875" style="3" bestFit="1" customWidth="1"/>
    <col min="12" max="16384" width="9.109375" style="3"/>
  </cols>
  <sheetData>
    <row r="1" spans="1:6" ht="18.600000000000001" customHeight="1">
      <c r="A1" s="31"/>
      <c r="B1" s="36" t="s">
        <v>135</v>
      </c>
      <c r="C1" s="37" t="s">
        <v>854</v>
      </c>
      <c r="D1" s="32"/>
      <c r="E1" s="32"/>
      <c r="F1" s="39"/>
    </row>
    <row r="3" spans="1:6" ht="39.6">
      <c r="A3" s="18" t="s">
        <v>0</v>
      </c>
      <c r="B3" s="18" t="s">
        <v>1</v>
      </c>
      <c r="C3" s="19" t="s">
        <v>158</v>
      </c>
      <c r="D3" s="16" t="s">
        <v>68</v>
      </c>
      <c r="E3" s="45" t="s">
        <v>69</v>
      </c>
      <c r="F3" s="17" t="s">
        <v>95</v>
      </c>
    </row>
    <row r="4" spans="1:6" ht="21.6" customHeight="1">
      <c r="A4" s="62"/>
      <c r="B4" s="63" t="s">
        <v>746</v>
      </c>
      <c r="C4" s="64"/>
      <c r="D4" s="27"/>
      <c r="E4" s="27"/>
      <c r="F4" s="28"/>
    </row>
    <row r="5" spans="1:6" ht="28.2" customHeight="1">
      <c r="A5" s="38">
        <v>1</v>
      </c>
      <c r="B5" s="65" t="s">
        <v>75</v>
      </c>
      <c r="C5" s="310">
        <f>255867.21+15990</f>
        <v>271857.20999999996</v>
      </c>
      <c r="D5" s="20" t="s">
        <v>122</v>
      </c>
      <c r="E5" s="20" t="s">
        <v>1337</v>
      </c>
      <c r="F5" s="603" t="s">
        <v>144</v>
      </c>
    </row>
    <row r="6" spans="1:6" ht="26.4" customHeight="1">
      <c r="A6" s="38">
        <v>2</v>
      </c>
      <c r="B6" s="487" t="s">
        <v>1333</v>
      </c>
      <c r="C6" s="340">
        <v>328027</v>
      </c>
      <c r="D6" s="20" t="s">
        <v>122</v>
      </c>
      <c r="E6" s="20">
        <v>2024</v>
      </c>
      <c r="F6" s="603"/>
    </row>
    <row r="7" spans="1:6" ht="43.2" customHeight="1">
      <c r="A7" s="38">
        <v>3</v>
      </c>
      <c r="B7" s="487" t="s">
        <v>1334</v>
      </c>
      <c r="C7" s="340">
        <v>427710.36</v>
      </c>
      <c r="D7" s="20" t="s">
        <v>122</v>
      </c>
      <c r="E7" s="20">
        <v>2024</v>
      </c>
      <c r="F7" s="603"/>
    </row>
    <row r="8" spans="1:6" ht="39" customHeight="1">
      <c r="A8" s="38">
        <v>4</v>
      </c>
      <c r="B8" s="487" t="s">
        <v>1413</v>
      </c>
      <c r="C8" s="340">
        <v>132277.99</v>
      </c>
      <c r="D8" s="20" t="s">
        <v>122</v>
      </c>
      <c r="E8" s="20">
        <v>2019</v>
      </c>
      <c r="F8" s="603"/>
    </row>
    <row r="9" spans="1:6" ht="31.2" customHeight="1">
      <c r="A9" s="38">
        <v>5</v>
      </c>
      <c r="B9" s="488" t="s">
        <v>1336</v>
      </c>
      <c r="C9" s="340">
        <v>9827.7000000000007</v>
      </c>
      <c r="D9" s="20" t="s">
        <v>122</v>
      </c>
      <c r="E9" s="20">
        <v>2024</v>
      </c>
      <c r="F9" s="603"/>
    </row>
    <row r="10" spans="1:6" ht="31.8" customHeight="1">
      <c r="A10" s="38">
        <v>6</v>
      </c>
      <c r="B10" s="487" t="s">
        <v>1335</v>
      </c>
      <c r="C10" s="340">
        <v>25501.22</v>
      </c>
      <c r="D10" s="20" t="s">
        <v>122</v>
      </c>
      <c r="E10" s="20">
        <v>2017</v>
      </c>
      <c r="F10" s="603"/>
    </row>
    <row r="11" spans="1:6" ht="27" customHeight="1">
      <c r="A11" s="66"/>
      <c r="B11" s="67" t="s">
        <v>17</v>
      </c>
      <c r="C11" s="281">
        <f>SUM(C5:C10)</f>
        <v>1195201.48</v>
      </c>
      <c r="D11" s="20"/>
      <c r="E11" s="212"/>
      <c r="F11" s="604"/>
    </row>
    <row r="12" spans="1:6" ht="18.600000000000001" customHeight="1">
      <c r="A12" s="68"/>
      <c r="B12" s="63" t="s">
        <v>747</v>
      </c>
      <c r="C12" s="280"/>
      <c r="D12" s="27"/>
      <c r="E12" s="213"/>
      <c r="F12" s="214"/>
    </row>
    <row r="13" spans="1:6" ht="21.6" customHeight="1">
      <c r="A13" s="38">
        <v>1</v>
      </c>
      <c r="B13" s="65" t="s">
        <v>75</v>
      </c>
      <c r="C13" s="282">
        <v>4797</v>
      </c>
      <c r="D13" s="20" t="s">
        <v>122</v>
      </c>
      <c r="E13" s="605">
        <v>2024</v>
      </c>
      <c r="F13" s="605" t="s">
        <v>144</v>
      </c>
    </row>
    <row r="14" spans="1:6" ht="22.2" customHeight="1">
      <c r="A14" s="38"/>
      <c r="B14" s="67" t="s">
        <v>17</v>
      </c>
      <c r="C14" s="281">
        <f>SUM(C13:C13)</f>
        <v>4797</v>
      </c>
      <c r="D14" s="20"/>
      <c r="E14" s="606"/>
      <c r="F14" s="606"/>
    </row>
    <row r="15" spans="1:6" ht="22.8" customHeight="1">
      <c r="A15" s="68"/>
      <c r="B15" s="63" t="s">
        <v>748</v>
      </c>
      <c r="C15" s="71"/>
      <c r="D15" s="213"/>
      <c r="E15" s="213"/>
      <c r="F15" s="214"/>
    </row>
    <row r="16" spans="1:6" ht="26.4" customHeight="1">
      <c r="A16" s="38">
        <v>1</v>
      </c>
      <c r="B16" s="65" t="s">
        <v>75</v>
      </c>
      <c r="C16" s="310">
        <v>5488.97</v>
      </c>
      <c r="D16" s="20" t="s">
        <v>122</v>
      </c>
      <c r="E16" s="605" t="s">
        <v>984</v>
      </c>
      <c r="F16" s="605" t="s">
        <v>144</v>
      </c>
    </row>
    <row r="17" spans="1:6" ht="21" customHeight="1">
      <c r="A17" s="38"/>
      <c r="B17" s="69" t="s">
        <v>94</v>
      </c>
      <c r="C17" s="281">
        <f>SUM(C16:C16)</f>
        <v>5488.97</v>
      </c>
      <c r="D17" s="20"/>
      <c r="E17" s="605"/>
      <c r="F17" s="606"/>
    </row>
    <row r="18" spans="1:6" ht="19.95" customHeight="1">
      <c r="A18" s="70"/>
      <c r="B18" s="63" t="s">
        <v>749</v>
      </c>
      <c r="C18" s="71"/>
      <c r="D18" s="213"/>
      <c r="E18" s="213"/>
      <c r="F18" s="214"/>
    </row>
    <row r="19" spans="1:6" ht="19.95" customHeight="1">
      <c r="A19" s="38">
        <v>1</v>
      </c>
      <c r="B19" s="65" t="s">
        <v>75</v>
      </c>
      <c r="C19" s="310">
        <v>133688.70000000001</v>
      </c>
      <c r="D19" s="20" t="s">
        <v>122</v>
      </c>
      <c r="E19" s="605" t="s">
        <v>1030</v>
      </c>
      <c r="F19" s="605" t="s">
        <v>1031</v>
      </c>
    </row>
    <row r="20" spans="1:6" ht="19.95" customHeight="1">
      <c r="A20" s="38">
        <v>2</v>
      </c>
      <c r="B20" s="65" t="s">
        <v>75</v>
      </c>
      <c r="C20" s="310">
        <v>15000</v>
      </c>
      <c r="D20" s="20" t="s">
        <v>146</v>
      </c>
      <c r="E20" s="605"/>
      <c r="F20" s="605"/>
    </row>
    <row r="21" spans="1:6" ht="19.95" customHeight="1">
      <c r="A21" s="38"/>
      <c r="B21" s="67" t="s">
        <v>17</v>
      </c>
      <c r="C21" s="281">
        <f>SUM(C19:C20)</f>
        <v>148688.70000000001</v>
      </c>
      <c r="D21" s="20"/>
      <c r="E21" s="606"/>
      <c r="F21" s="606"/>
    </row>
    <row r="22" spans="1:6" ht="19.95" customHeight="1">
      <c r="A22" s="68"/>
      <c r="B22" s="63" t="s">
        <v>750</v>
      </c>
      <c r="C22" s="71"/>
      <c r="D22" s="213"/>
      <c r="E22" s="213"/>
      <c r="F22" s="214"/>
    </row>
    <row r="23" spans="1:6" ht="19.95" customHeight="1">
      <c r="A23" s="38">
        <v>1</v>
      </c>
      <c r="B23" s="65" t="s">
        <v>75</v>
      </c>
      <c r="C23" s="310">
        <v>10152.290000000001</v>
      </c>
      <c r="D23" s="20" t="s">
        <v>122</v>
      </c>
      <c r="E23" s="605" t="s">
        <v>1058</v>
      </c>
      <c r="F23" s="605" t="s">
        <v>144</v>
      </c>
    </row>
    <row r="24" spans="1:6" ht="19.95" customHeight="1">
      <c r="A24" s="38"/>
      <c r="B24" s="67" t="s">
        <v>17</v>
      </c>
      <c r="C24" s="281">
        <f>SUM(C23:C23)</f>
        <v>10152.290000000001</v>
      </c>
      <c r="D24" s="20"/>
      <c r="E24" s="606"/>
      <c r="F24" s="606"/>
    </row>
    <row r="25" spans="1:6" ht="19.95" customHeight="1">
      <c r="A25" s="68"/>
      <c r="B25" s="63" t="s">
        <v>751</v>
      </c>
      <c r="C25" s="71"/>
      <c r="D25" s="213"/>
      <c r="E25" s="213"/>
      <c r="F25" s="215"/>
    </row>
    <row r="26" spans="1:6" ht="19.95" customHeight="1">
      <c r="A26" s="38">
        <v>1</v>
      </c>
      <c r="B26" s="65" t="s">
        <v>75</v>
      </c>
      <c r="C26" s="310">
        <v>47709.57</v>
      </c>
      <c r="D26" s="20" t="s">
        <v>122</v>
      </c>
      <c r="E26" s="605" t="s">
        <v>1030</v>
      </c>
      <c r="F26" s="605" t="s">
        <v>144</v>
      </c>
    </row>
    <row r="27" spans="1:6" ht="19.95" customHeight="1">
      <c r="A27" s="38"/>
      <c r="B27" s="67" t="s">
        <v>17</v>
      </c>
      <c r="C27" s="281">
        <f>SUM(C26:C26)</f>
        <v>47709.57</v>
      </c>
      <c r="D27" s="20"/>
      <c r="E27" s="606"/>
      <c r="F27" s="606"/>
    </row>
    <row r="28" spans="1:6" ht="19.95" customHeight="1">
      <c r="A28" s="68"/>
      <c r="B28" s="63" t="s">
        <v>752</v>
      </c>
      <c r="C28" s="71"/>
      <c r="D28" s="213"/>
      <c r="E28" s="213"/>
      <c r="F28" s="214"/>
    </row>
    <row r="29" spans="1:6" ht="19.95" customHeight="1">
      <c r="A29" s="24">
        <v>1</v>
      </c>
      <c r="B29" s="354" t="s">
        <v>75</v>
      </c>
      <c r="C29" s="310">
        <v>30136.69</v>
      </c>
      <c r="D29" s="351" t="s">
        <v>122</v>
      </c>
      <c r="E29" s="607" t="s">
        <v>1128</v>
      </c>
      <c r="F29" s="607" t="s">
        <v>144</v>
      </c>
    </row>
    <row r="30" spans="1:6" ht="19.95" customHeight="1">
      <c r="A30" s="24"/>
      <c r="B30" s="355" t="s">
        <v>94</v>
      </c>
      <c r="C30" s="356">
        <f>SUM(C29:C29)</f>
        <v>30136.69</v>
      </c>
      <c r="D30" s="351"/>
      <c r="E30" s="608"/>
      <c r="F30" s="608"/>
    </row>
    <row r="31" spans="1:6" ht="28.8" customHeight="1">
      <c r="A31" s="68"/>
      <c r="B31" s="63" t="s">
        <v>753</v>
      </c>
      <c r="C31" s="71"/>
      <c r="D31" s="213"/>
      <c r="E31" s="213"/>
      <c r="F31" s="214"/>
    </row>
    <row r="32" spans="1:6" ht="19.95" customHeight="1">
      <c r="A32" s="38">
        <v>1</v>
      </c>
      <c r="B32" s="354" t="s">
        <v>75</v>
      </c>
      <c r="C32" s="282">
        <v>6106.37</v>
      </c>
      <c r="D32" s="20" t="s">
        <v>122</v>
      </c>
      <c r="E32" s="609" t="s">
        <v>1128</v>
      </c>
      <c r="F32" s="610" t="s">
        <v>203</v>
      </c>
    </row>
    <row r="33" spans="1:6" ht="19.95" customHeight="1">
      <c r="A33" s="38"/>
      <c r="B33" s="67" t="s">
        <v>94</v>
      </c>
      <c r="C33" s="281">
        <f>SUM(C32)</f>
        <v>6106.37</v>
      </c>
      <c r="D33" s="20"/>
      <c r="E33" s="606"/>
      <c r="F33" s="606"/>
    </row>
    <row r="34" spans="1:6" ht="19.95" customHeight="1">
      <c r="A34" s="68"/>
      <c r="B34" s="63" t="s">
        <v>754</v>
      </c>
      <c r="C34" s="71"/>
      <c r="D34" s="213"/>
      <c r="E34" s="213"/>
      <c r="F34" s="214"/>
    </row>
    <row r="35" spans="1:6" ht="19.95" customHeight="1">
      <c r="A35" s="38">
        <v>1</v>
      </c>
      <c r="B35" s="65" t="s">
        <v>75</v>
      </c>
      <c r="C35" s="310">
        <v>6103</v>
      </c>
      <c r="D35" s="20" t="s">
        <v>122</v>
      </c>
      <c r="E35" s="609" t="s">
        <v>1030</v>
      </c>
      <c r="F35" s="607" t="s">
        <v>144</v>
      </c>
    </row>
    <row r="36" spans="1:6" ht="19.95" customHeight="1">
      <c r="A36" s="38"/>
      <c r="B36" s="67" t="s">
        <v>94</v>
      </c>
      <c r="C36" s="281">
        <f>SUM(C35:C35)</f>
        <v>6103</v>
      </c>
      <c r="D36" s="20"/>
      <c r="E36" s="606"/>
      <c r="F36" s="608"/>
    </row>
    <row r="37" spans="1:6" ht="27" customHeight="1">
      <c r="A37" s="68"/>
      <c r="B37" s="63" t="s">
        <v>755</v>
      </c>
      <c r="C37" s="71"/>
      <c r="D37" s="213"/>
      <c r="E37" s="213"/>
      <c r="F37" s="214"/>
    </row>
    <row r="38" spans="1:6" ht="19.95" customHeight="1">
      <c r="A38" s="38">
        <v>2</v>
      </c>
      <c r="B38" s="65" t="s">
        <v>75</v>
      </c>
      <c r="C38" s="310">
        <v>85743.06</v>
      </c>
      <c r="D38" s="20" t="s">
        <v>122</v>
      </c>
      <c r="E38" s="609" t="s">
        <v>1030</v>
      </c>
      <c r="F38" s="610" t="s">
        <v>1174</v>
      </c>
    </row>
    <row r="39" spans="1:6" ht="19.95" customHeight="1">
      <c r="A39" s="38"/>
      <c r="B39" s="67" t="s">
        <v>94</v>
      </c>
      <c r="C39" s="356">
        <f>SUM(C38:C38)</f>
        <v>85743.06</v>
      </c>
      <c r="D39" s="20"/>
      <c r="E39" s="606"/>
      <c r="F39" s="606"/>
    </row>
    <row r="40" spans="1:6" ht="19.95" customHeight="1">
      <c r="A40" s="68"/>
      <c r="B40" s="63" t="s">
        <v>756</v>
      </c>
      <c r="C40" s="71"/>
      <c r="D40" s="213"/>
      <c r="E40" s="213"/>
      <c r="F40" s="214"/>
    </row>
    <row r="41" spans="1:6" ht="19.95" customHeight="1">
      <c r="A41" s="38">
        <v>1</v>
      </c>
      <c r="B41" s="395" t="s">
        <v>75</v>
      </c>
      <c r="C41" s="473">
        <v>78435.47</v>
      </c>
      <c r="D41" s="92" t="s">
        <v>122</v>
      </c>
      <c r="E41" s="611" t="s">
        <v>1030</v>
      </c>
      <c r="F41" s="613" t="s">
        <v>203</v>
      </c>
    </row>
    <row r="42" spans="1:6" ht="19.95" customHeight="1">
      <c r="A42" s="38"/>
      <c r="B42" s="353" t="s">
        <v>94</v>
      </c>
      <c r="C42" s="396">
        <f>C41</f>
        <v>78435.47</v>
      </c>
      <c r="D42" s="92"/>
      <c r="E42" s="612"/>
      <c r="F42" s="612"/>
    </row>
    <row r="43" spans="1:6" ht="19.95" customHeight="1">
      <c r="A43" s="68"/>
      <c r="B43" s="63" t="s">
        <v>757</v>
      </c>
      <c r="C43" s="71"/>
      <c r="D43" s="213"/>
      <c r="E43" s="213"/>
      <c r="F43" s="214"/>
    </row>
    <row r="44" spans="1:6" ht="19.95" customHeight="1">
      <c r="A44" s="38">
        <v>1</v>
      </c>
      <c r="B44" s="65" t="s">
        <v>75</v>
      </c>
      <c r="C44" s="310">
        <v>26175.15</v>
      </c>
      <c r="D44" s="20" t="s">
        <v>122</v>
      </c>
      <c r="E44" s="611" t="s">
        <v>1188</v>
      </c>
      <c r="F44" s="607" t="s">
        <v>144</v>
      </c>
    </row>
    <row r="45" spans="1:6" ht="19.95" customHeight="1">
      <c r="A45" s="66"/>
      <c r="B45" s="67" t="s">
        <v>94</v>
      </c>
      <c r="C45" s="281">
        <f>SUM(C44:C44)</f>
        <v>26175.15</v>
      </c>
      <c r="D45" s="20"/>
      <c r="E45" s="612"/>
      <c r="F45" s="608"/>
    </row>
    <row r="46" spans="1:6" ht="19.95" customHeight="1">
      <c r="A46" s="68"/>
      <c r="B46" s="63" t="s">
        <v>758</v>
      </c>
      <c r="C46" s="71"/>
      <c r="D46" s="213"/>
      <c r="E46" s="213"/>
      <c r="F46" s="214"/>
    </row>
    <row r="47" spans="1:6" ht="19.95" customHeight="1">
      <c r="A47" s="38">
        <v>1</v>
      </c>
      <c r="B47" s="65" t="s">
        <v>75</v>
      </c>
      <c r="C47" s="310">
        <v>1723.89</v>
      </c>
      <c r="D47" s="20" t="s">
        <v>122</v>
      </c>
      <c r="E47" s="609" t="s">
        <v>1188</v>
      </c>
      <c r="F47" s="607" t="s">
        <v>144</v>
      </c>
    </row>
    <row r="48" spans="1:6" ht="19.95" customHeight="1">
      <c r="A48" s="38"/>
      <c r="B48" s="165" t="s">
        <v>94</v>
      </c>
      <c r="C48" s="281">
        <f>SUM(C47:C47)</f>
        <v>1723.89</v>
      </c>
      <c r="D48" s="20"/>
      <c r="E48" s="606"/>
      <c r="F48" s="608"/>
    </row>
    <row r="49" spans="1:6" ht="19.95" customHeight="1">
      <c r="A49" s="68"/>
      <c r="B49" s="63" t="s">
        <v>759</v>
      </c>
      <c r="C49" s="71"/>
      <c r="D49" s="213"/>
      <c r="E49" s="213"/>
      <c r="F49" s="214"/>
    </row>
    <row r="50" spans="1:6" ht="19.95" customHeight="1">
      <c r="A50" s="38">
        <v>1</v>
      </c>
      <c r="B50" s="65" t="s">
        <v>75</v>
      </c>
      <c r="C50" s="310">
        <v>2188.89</v>
      </c>
      <c r="D50" s="20" t="s">
        <v>122</v>
      </c>
      <c r="E50" s="609" t="s">
        <v>1058</v>
      </c>
      <c r="F50" s="607" t="s">
        <v>144</v>
      </c>
    </row>
    <row r="51" spans="1:6" ht="19.95" customHeight="1">
      <c r="A51" s="38"/>
      <c r="B51" s="165" t="s">
        <v>94</v>
      </c>
      <c r="C51" s="356">
        <f>C50</f>
        <v>2188.89</v>
      </c>
      <c r="D51" s="20"/>
      <c r="E51" s="606"/>
      <c r="F51" s="608"/>
    </row>
    <row r="52" spans="1:6" ht="26.4" customHeight="1">
      <c r="A52" s="68"/>
      <c r="B52" s="63" t="s">
        <v>760</v>
      </c>
      <c r="C52" s="71"/>
      <c r="D52" s="213"/>
      <c r="E52" s="213"/>
      <c r="F52" s="214"/>
    </row>
    <row r="53" spans="1:6" ht="19.95" customHeight="1">
      <c r="A53" s="38">
        <v>1</v>
      </c>
      <c r="B53" s="65" t="s">
        <v>75</v>
      </c>
      <c r="C53" s="473">
        <v>7497.99</v>
      </c>
      <c r="D53" s="92" t="s">
        <v>122</v>
      </c>
      <c r="E53" s="609" t="s">
        <v>1243</v>
      </c>
      <c r="F53" s="607" t="s">
        <v>144</v>
      </c>
    </row>
    <row r="54" spans="1:6" ht="19.95" customHeight="1">
      <c r="A54" s="66"/>
      <c r="B54" s="67" t="s">
        <v>94</v>
      </c>
      <c r="C54" s="396">
        <f>SUM(C53:C53)</f>
        <v>7497.99</v>
      </c>
      <c r="D54" s="92"/>
      <c r="E54" s="606"/>
      <c r="F54" s="608"/>
    </row>
    <row r="55" spans="1:6" ht="19.95" customHeight="1">
      <c r="A55" s="68"/>
      <c r="B55" s="63" t="s">
        <v>761</v>
      </c>
      <c r="C55" s="71"/>
      <c r="D55" s="213"/>
      <c r="E55" s="213"/>
      <c r="F55" s="214"/>
    </row>
    <row r="56" spans="1:6" ht="32.4" customHeight="1">
      <c r="A56" s="38">
        <v>1</v>
      </c>
      <c r="B56" s="65" t="s">
        <v>75</v>
      </c>
      <c r="C56" s="406" t="s">
        <v>1204</v>
      </c>
      <c r="D56" s="213"/>
      <c r="E56" s="530"/>
      <c r="F56" s="530"/>
    </row>
    <row r="57" spans="1:6" ht="28.8" customHeight="1">
      <c r="A57" s="68"/>
      <c r="B57" s="63" t="s">
        <v>762</v>
      </c>
      <c r="C57" s="71"/>
      <c r="D57" s="213"/>
      <c r="E57" s="213"/>
      <c r="F57" s="214"/>
    </row>
    <row r="58" spans="1:6" ht="19.95" customHeight="1">
      <c r="A58" s="330">
        <v>1</v>
      </c>
      <c r="B58" s="395" t="s">
        <v>75</v>
      </c>
      <c r="C58" s="310">
        <v>173996.14</v>
      </c>
      <c r="D58" s="20" t="s">
        <v>122</v>
      </c>
      <c r="E58" s="609" t="s">
        <v>1030</v>
      </c>
      <c r="F58" s="607" t="s">
        <v>144</v>
      </c>
    </row>
    <row r="59" spans="1:6" ht="19.95" customHeight="1">
      <c r="A59" s="417"/>
      <c r="B59" s="353" t="s">
        <v>94</v>
      </c>
      <c r="C59" s="419">
        <f>SUM(C58:C58)</f>
        <v>173996.14</v>
      </c>
      <c r="D59" s="20"/>
      <c r="E59" s="606"/>
      <c r="F59" s="608"/>
    </row>
    <row r="60" spans="1:6" ht="19.95" customHeight="1">
      <c r="A60" s="68"/>
      <c r="B60" s="63" t="s">
        <v>763</v>
      </c>
      <c r="C60" s="71"/>
      <c r="D60" s="213"/>
      <c r="E60" s="213"/>
      <c r="F60" s="214"/>
    </row>
    <row r="61" spans="1:6" ht="19.95" customHeight="1">
      <c r="A61" s="38">
        <v>1</v>
      </c>
      <c r="B61" s="65" t="s">
        <v>75</v>
      </c>
      <c r="C61" s="310">
        <v>231209.77</v>
      </c>
      <c r="D61" s="20" t="s">
        <v>122</v>
      </c>
      <c r="E61" s="609" t="s">
        <v>1030</v>
      </c>
      <c r="F61" s="609" t="s">
        <v>199</v>
      </c>
    </row>
    <row r="62" spans="1:6" ht="19.95" customHeight="1">
      <c r="A62" s="38"/>
      <c r="B62" s="67" t="s">
        <v>94</v>
      </c>
      <c r="C62" s="424">
        <f>SUM(C61:C61)</f>
        <v>231209.77</v>
      </c>
      <c r="D62" s="20"/>
      <c r="E62" s="606"/>
      <c r="F62" s="606"/>
    </row>
    <row r="63" spans="1:6" ht="31.8" customHeight="1">
      <c r="A63" s="68"/>
      <c r="B63" s="63" t="s">
        <v>764</v>
      </c>
      <c r="C63" s="71"/>
      <c r="D63" s="213"/>
      <c r="E63" s="213"/>
      <c r="F63" s="214"/>
    </row>
    <row r="64" spans="1:6" ht="19.95" customHeight="1">
      <c r="A64" s="38">
        <v>1</v>
      </c>
      <c r="B64" s="65" t="s">
        <v>75</v>
      </c>
      <c r="C64" s="310">
        <v>348686.39</v>
      </c>
      <c r="D64" s="20" t="s">
        <v>122</v>
      </c>
      <c r="E64" s="609" t="s">
        <v>1030</v>
      </c>
      <c r="F64" s="609" t="s">
        <v>765</v>
      </c>
    </row>
    <row r="65" spans="1:9" ht="19.95" customHeight="1">
      <c r="A65" s="38"/>
      <c r="B65" s="67" t="s">
        <v>94</v>
      </c>
      <c r="C65" s="419">
        <f>SUM(C64:C64)</f>
        <v>348686.39</v>
      </c>
      <c r="D65" s="20"/>
      <c r="E65" s="606"/>
      <c r="F65" s="606"/>
    </row>
    <row r="66" spans="1:9" ht="28.8" customHeight="1">
      <c r="A66" s="68"/>
      <c r="B66" s="63" t="s">
        <v>766</v>
      </c>
      <c r="C66" s="71"/>
      <c r="D66" s="213"/>
      <c r="E66" s="213"/>
      <c r="F66" s="215"/>
    </row>
    <row r="67" spans="1:9" ht="19.95" customHeight="1">
      <c r="A67" s="38">
        <v>1</v>
      </c>
      <c r="B67" s="65" t="s">
        <v>75</v>
      </c>
      <c r="C67" s="310">
        <v>8246</v>
      </c>
      <c r="D67" s="20" t="s">
        <v>122</v>
      </c>
      <c r="E67" s="609" t="s">
        <v>1030</v>
      </c>
      <c r="F67" s="609" t="s">
        <v>199</v>
      </c>
    </row>
    <row r="68" spans="1:9" ht="19.95" customHeight="1" thickBot="1">
      <c r="A68" s="38"/>
      <c r="B68" s="67" t="s">
        <v>94</v>
      </c>
      <c r="C68" s="419">
        <f>SUM(C67:C67)</f>
        <v>8246</v>
      </c>
      <c r="D68" s="20" t="s">
        <v>122</v>
      </c>
      <c r="E68" s="606"/>
      <c r="F68" s="606"/>
    </row>
    <row r="69" spans="1:9" ht="27.6" customHeight="1" thickBot="1">
      <c r="A69" s="72"/>
      <c r="B69" s="166" t="s">
        <v>93</v>
      </c>
      <c r="C69" s="432">
        <f>SUM(C11,C14,C17,C21,C24,C27,C30,C33,C36,C39,C42,C45,C48,C51,C54,C59,C62,C65,C68)</f>
        <v>2418286.8199999998</v>
      </c>
      <c r="D69" s="27"/>
      <c r="E69" s="27"/>
      <c r="F69" s="214"/>
    </row>
    <row r="71" spans="1:9">
      <c r="I71" s="192"/>
    </row>
    <row r="73" spans="1:9">
      <c r="B73" s="209" t="s">
        <v>132</v>
      </c>
    </row>
    <row r="74" spans="1:9">
      <c r="B74" s="209" t="s">
        <v>133</v>
      </c>
    </row>
    <row r="75" spans="1:9">
      <c r="B75" s="209" t="s">
        <v>134</v>
      </c>
    </row>
  </sheetData>
  <mergeCells count="37">
    <mergeCell ref="E64:E65"/>
    <mergeCell ref="F64:F65"/>
    <mergeCell ref="E67:E68"/>
    <mergeCell ref="F67:F68"/>
    <mergeCell ref="E58:E59"/>
    <mergeCell ref="F58:F59"/>
    <mergeCell ref="E61:E62"/>
    <mergeCell ref="F61:F62"/>
    <mergeCell ref="E47:E48"/>
    <mergeCell ref="F47:F48"/>
    <mergeCell ref="E50:E51"/>
    <mergeCell ref="F50:F51"/>
    <mergeCell ref="E53:E54"/>
    <mergeCell ref="F53:F54"/>
    <mergeCell ref="E38:E39"/>
    <mergeCell ref="F38:F39"/>
    <mergeCell ref="E41:E42"/>
    <mergeCell ref="F41:F42"/>
    <mergeCell ref="E44:E45"/>
    <mergeCell ref="F44:F45"/>
    <mergeCell ref="E29:E30"/>
    <mergeCell ref="F29:F30"/>
    <mergeCell ref="E32:E33"/>
    <mergeCell ref="F32:F33"/>
    <mergeCell ref="E35:E36"/>
    <mergeCell ref="F35:F36"/>
    <mergeCell ref="E19:E21"/>
    <mergeCell ref="F19:F21"/>
    <mergeCell ref="E23:E24"/>
    <mergeCell ref="F23:F24"/>
    <mergeCell ref="E26:E27"/>
    <mergeCell ref="F26:F27"/>
    <mergeCell ref="F5:F11"/>
    <mergeCell ref="E13:E14"/>
    <mergeCell ref="F13:F14"/>
    <mergeCell ref="E16:E17"/>
    <mergeCell ref="F16:F17"/>
  </mergeCells>
  <phoneticPr fontId="31" type="noConversion"/>
  <pageMargins left="0.31496062992125984" right="0.31496062992125984" top="0.15748031496062992" bottom="0.15748031496062992" header="0.31496062992125984" footer="0.31496062992125984"/>
  <pageSetup paperSize="9" scale="60" pageOrder="overThenDown" orientation="portrait" r:id="rId1"/>
  <headerFooter>
    <oddHeader>&amp;RZakładka nr 3 - wykaz sprzętu elektronicznego</oddHeader>
    <oddFooter>&amp;RStrona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22"/>
  <sheetViews>
    <sheetView zoomScale="50" zoomScaleNormal="50" workbookViewId="0">
      <pane ySplit="3" topLeftCell="A4" activePane="bottomLeft" state="frozen"/>
      <selection activeCell="I1" activeCellId="2" sqref="I19 I25 I1"/>
      <selection pane="bottomLeft" activeCell="W4" sqref="W4"/>
    </sheetView>
  </sheetViews>
  <sheetFormatPr defaultColWidth="9.109375" defaultRowHeight="13.8"/>
  <cols>
    <col min="1" max="1" width="7.6640625" style="1" customWidth="1"/>
    <col min="2" max="2" width="17" style="35" customWidth="1"/>
    <col min="3" max="3" width="19.6640625" style="1" customWidth="1"/>
    <col min="4" max="4" width="19.44140625" style="1" customWidth="1"/>
    <col min="5" max="5" width="15.6640625" style="1" customWidth="1"/>
    <col min="6" max="6" width="16" style="1" customWidth="1"/>
    <col min="7" max="7" width="10.33203125" style="1" customWidth="1"/>
    <col min="8" max="8" width="9.88671875" style="1" customWidth="1"/>
    <col min="9" max="9" width="11.21875" style="1" customWidth="1"/>
    <col min="10" max="10" width="13" style="1" customWidth="1"/>
    <col min="11" max="11" width="11.109375" style="1" customWidth="1"/>
    <col min="12" max="12" width="9.109375" style="1" customWidth="1"/>
    <col min="13" max="13" width="13.109375" style="1" customWidth="1"/>
    <col min="14" max="14" width="25.44140625" style="1" customWidth="1"/>
    <col min="15" max="15" width="13.33203125" style="1" customWidth="1"/>
    <col min="16" max="16" width="11.5546875" style="1" customWidth="1"/>
    <col min="17" max="17" width="21.88671875" style="1" customWidth="1"/>
    <col min="18" max="18" width="16.33203125" style="1" customWidth="1"/>
    <col min="19" max="19" width="16.77734375" style="1" customWidth="1"/>
    <col min="20" max="20" width="15.44140625" style="1" customWidth="1"/>
    <col min="21" max="21" width="26.21875" style="1" customWidth="1"/>
    <col min="22" max="22" width="12.77734375" style="1" customWidth="1"/>
    <col min="23" max="23" width="24.33203125" style="1" customWidth="1"/>
    <col min="24" max="24" width="21.33203125" style="1" customWidth="1"/>
    <col min="25" max="25" width="16.109375" style="1" customWidth="1"/>
    <col min="26" max="26" width="20.5546875" style="1" customWidth="1"/>
    <col min="27" max="27" width="11.21875" style="1" bestFit="1" customWidth="1"/>
    <col min="28" max="16384" width="9.109375" style="1"/>
  </cols>
  <sheetData>
    <row r="1" spans="1:31" ht="45.6" customHeight="1" thickBot="1">
      <c r="B1" s="623" t="s">
        <v>940</v>
      </c>
      <c r="C1" s="624"/>
      <c r="D1" s="624"/>
      <c r="E1" s="625"/>
    </row>
    <row r="2" spans="1:31" ht="37.950000000000003" customHeight="1">
      <c r="A2" s="617" t="s">
        <v>0</v>
      </c>
      <c r="B2" s="619" t="s">
        <v>115</v>
      </c>
      <c r="C2" s="619" t="s">
        <v>116</v>
      </c>
      <c r="D2" s="619" t="s">
        <v>117</v>
      </c>
      <c r="E2" s="619" t="s">
        <v>4</v>
      </c>
      <c r="F2" s="621" t="s">
        <v>70</v>
      </c>
      <c r="G2" s="621" t="s">
        <v>118</v>
      </c>
      <c r="H2" s="621" t="s">
        <v>119</v>
      </c>
      <c r="I2" s="621" t="s">
        <v>120</v>
      </c>
      <c r="J2" s="621" t="s">
        <v>131</v>
      </c>
      <c r="K2" s="621" t="s">
        <v>5</v>
      </c>
      <c r="L2" s="621" t="s">
        <v>2</v>
      </c>
      <c r="M2" s="621" t="s">
        <v>13</v>
      </c>
      <c r="N2" s="621" t="s">
        <v>121</v>
      </c>
      <c r="O2" s="621" t="s">
        <v>71</v>
      </c>
      <c r="P2" s="621" t="s">
        <v>72</v>
      </c>
      <c r="Q2" s="619" t="s">
        <v>126</v>
      </c>
      <c r="R2" s="621" t="s">
        <v>127</v>
      </c>
      <c r="S2" s="621" t="s">
        <v>128</v>
      </c>
      <c r="T2" s="627" t="s">
        <v>129</v>
      </c>
      <c r="U2" s="633" t="s">
        <v>1420</v>
      </c>
      <c r="V2" s="629" t="s">
        <v>130</v>
      </c>
      <c r="W2" s="631" t="s">
        <v>73</v>
      </c>
    </row>
    <row r="3" spans="1:31" ht="36" customHeight="1" thickBot="1">
      <c r="A3" s="618"/>
      <c r="B3" s="620"/>
      <c r="C3" s="620"/>
      <c r="D3" s="620"/>
      <c r="E3" s="620"/>
      <c r="F3" s="622"/>
      <c r="G3" s="622"/>
      <c r="H3" s="622"/>
      <c r="I3" s="622"/>
      <c r="J3" s="622"/>
      <c r="K3" s="622"/>
      <c r="L3" s="622"/>
      <c r="M3" s="622"/>
      <c r="N3" s="622"/>
      <c r="O3" s="622"/>
      <c r="P3" s="622"/>
      <c r="Q3" s="620"/>
      <c r="R3" s="626"/>
      <c r="S3" s="626"/>
      <c r="T3" s="628"/>
      <c r="U3" s="634"/>
      <c r="V3" s="630"/>
      <c r="W3" s="632"/>
      <c r="AE3" s="44"/>
    </row>
    <row r="4" spans="1:31" ht="61.2" customHeight="1">
      <c r="A4" s="127">
        <v>1</v>
      </c>
      <c r="B4" s="490" t="s">
        <v>340</v>
      </c>
      <c r="C4" s="216" t="s">
        <v>169</v>
      </c>
      <c r="D4" s="217" t="s">
        <v>341</v>
      </c>
      <c r="E4" s="217" t="s">
        <v>96</v>
      </c>
      <c r="F4" s="218" t="s">
        <v>855</v>
      </c>
      <c r="G4" s="219">
        <v>2020</v>
      </c>
      <c r="H4" s="220" t="s">
        <v>342</v>
      </c>
      <c r="I4" s="221">
        <v>2020</v>
      </c>
      <c r="J4" s="220" t="s">
        <v>343</v>
      </c>
      <c r="K4" s="221">
        <v>100</v>
      </c>
      <c r="L4" s="219">
        <v>5</v>
      </c>
      <c r="M4" s="222" t="s">
        <v>344</v>
      </c>
      <c r="N4" s="223" t="s">
        <v>345</v>
      </c>
      <c r="O4" s="520">
        <v>46585</v>
      </c>
      <c r="P4" s="21">
        <v>57030</v>
      </c>
      <c r="Q4" s="226" t="s">
        <v>346</v>
      </c>
      <c r="R4" s="181" t="s">
        <v>1360</v>
      </c>
      <c r="S4" s="181" t="s">
        <v>1360</v>
      </c>
      <c r="T4" s="181" t="s">
        <v>1360</v>
      </c>
      <c r="U4" s="506">
        <v>62600</v>
      </c>
      <c r="V4" s="128" t="s">
        <v>159</v>
      </c>
      <c r="W4" s="129"/>
    </row>
    <row r="5" spans="1:31" ht="61.2" customHeight="1">
      <c r="A5" s="130">
        <v>2</v>
      </c>
      <c r="B5" s="491" t="s">
        <v>347</v>
      </c>
      <c r="C5" s="227" t="s">
        <v>348</v>
      </c>
      <c r="D5" s="141" t="s">
        <v>349</v>
      </c>
      <c r="E5" s="141" t="s">
        <v>96</v>
      </c>
      <c r="F5" s="218" t="s">
        <v>855</v>
      </c>
      <c r="G5" s="228">
        <v>2020</v>
      </c>
      <c r="H5" s="229" t="s">
        <v>342</v>
      </c>
      <c r="I5" s="230">
        <v>2810</v>
      </c>
      <c r="J5" s="230">
        <v>1997</v>
      </c>
      <c r="K5" s="230">
        <v>110</v>
      </c>
      <c r="L5" s="228">
        <v>9</v>
      </c>
      <c r="M5" s="142" t="s">
        <v>350</v>
      </c>
      <c r="N5" s="218" t="s">
        <v>351</v>
      </c>
      <c r="O5" s="520">
        <v>46610</v>
      </c>
      <c r="P5" s="21">
        <v>47218</v>
      </c>
      <c r="Q5" s="231" t="s">
        <v>346</v>
      </c>
      <c r="R5" s="181" t="s">
        <v>1360</v>
      </c>
      <c r="S5" s="181" t="s">
        <v>1360</v>
      </c>
      <c r="T5" s="181" t="s">
        <v>1360</v>
      </c>
      <c r="U5" s="507">
        <v>99500</v>
      </c>
      <c r="V5" s="132" t="s">
        <v>159</v>
      </c>
      <c r="W5" s="131" t="s">
        <v>1422</v>
      </c>
    </row>
    <row r="6" spans="1:31" ht="61.2" customHeight="1">
      <c r="A6" s="127">
        <v>3</v>
      </c>
      <c r="B6" s="491" t="s">
        <v>352</v>
      </c>
      <c r="C6" s="227" t="s">
        <v>353</v>
      </c>
      <c r="D6" s="141" t="s">
        <v>354</v>
      </c>
      <c r="E6" s="141" t="s">
        <v>96</v>
      </c>
      <c r="F6" s="218" t="s">
        <v>855</v>
      </c>
      <c r="G6" s="228">
        <v>2020</v>
      </c>
      <c r="H6" s="229" t="s">
        <v>342</v>
      </c>
      <c r="I6" s="230">
        <v>2250</v>
      </c>
      <c r="J6" s="230">
        <v>1984</v>
      </c>
      <c r="K6" s="230">
        <v>200</v>
      </c>
      <c r="L6" s="228">
        <v>5</v>
      </c>
      <c r="M6" s="142" t="s">
        <v>355</v>
      </c>
      <c r="N6" s="218" t="s">
        <v>356</v>
      </c>
      <c r="O6" s="520">
        <v>46557</v>
      </c>
      <c r="P6" s="21">
        <v>111822</v>
      </c>
      <c r="Q6" s="231" t="s">
        <v>346</v>
      </c>
      <c r="R6" s="181" t="s">
        <v>1360</v>
      </c>
      <c r="S6" s="181" t="s">
        <v>1360</v>
      </c>
      <c r="T6" s="181" t="s">
        <v>1360</v>
      </c>
      <c r="U6" s="507">
        <v>85100</v>
      </c>
      <c r="V6" s="132" t="s">
        <v>159</v>
      </c>
      <c r="W6" s="131" t="s">
        <v>1422</v>
      </c>
    </row>
    <row r="7" spans="1:31" ht="61.2" customHeight="1">
      <c r="A7" s="127">
        <v>4</v>
      </c>
      <c r="B7" s="491" t="s">
        <v>362</v>
      </c>
      <c r="C7" s="227" t="s">
        <v>141</v>
      </c>
      <c r="D7" s="141" t="s">
        <v>363</v>
      </c>
      <c r="E7" s="141" t="s">
        <v>172</v>
      </c>
      <c r="F7" s="614" t="s">
        <v>364</v>
      </c>
      <c r="G7" s="228">
        <v>1980</v>
      </c>
      <c r="H7" s="229" t="s">
        <v>342</v>
      </c>
      <c r="I7" s="230">
        <v>2955</v>
      </c>
      <c r="J7" s="230">
        <v>3120</v>
      </c>
      <c r="K7" s="229" t="s">
        <v>342</v>
      </c>
      <c r="L7" s="228">
        <v>1</v>
      </c>
      <c r="M7" s="142" t="s">
        <v>365</v>
      </c>
      <c r="N7" s="218" t="s">
        <v>366</v>
      </c>
      <c r="O7" s="22"/>
      <c r="P7" s="518"/>
      <c r="Q7" s="231" t="s">
        <v>346</v>
      </c>
      <c r="R7" s="181" t="s">
        <v>1360</v>
      </c>
      <c r="S7" s="181" t="s">
        <v>136</v>
      </c>
      <c r="T7" s="181" t="s">
        <v>1360</v>
      </c>
      <c r="U7" s="489" t="s">
        <v>136</v>
      </c>
      <c r="V7" s="133" t="s">
        <v>184</v>
      </c>
      <c r="W7" s="134"/>
    </row>
    <row r="8" spans="1:31" ht="61.2" customHeight="1">
      <c r="A8" s="127">
        <v>5</v>
      </c>
      <c r="B8" s="491" t="s">
        <v>367</v>
      </c>
      <c r="C8" s="227" t="s">
        <v>368</v>
      </c>
      <c r="D8" s="141" t="s">
        <v>369</v>
      </c>
      <c r="E8" s="141" t="s">
        <v>177</v>
      </c>
      <c r="F8" s="615"/>
      <c r="G8" s="228">
        <v>1985</v>
      </c>
      <c r="H8" s="230">
        <v>2500</v>
      </c>
      <c r="I8" s="230">
        <v>3250</v>
      </c>
      <c r="J8" s="229" t="s">
        <v>342</v>
      </c>
      <c r="K8" s="229" t="s">
        <v>342</v>
      </c>
      <c r="L8" s="232">
        <v>0</v>
      </c>
      <c r="M8" s="142" t="s">
        <v>370</v>
      </c>
      <c r="N8" s="218" t="s">
        <v>371</v>
      </c>
      <c r="O8" s="22"/>
      <c r="P8" s="518"/>
      <c r="Q8" s="231" t="s">
        <v>346</v>
      </c>
      <c r="R8" s="181" t="s">
        <v>1360</v>
      </c>
      <c r="S8" s="181" t="s">
        <v>136</v>
      </c>
      <c r="T8" s="181" t="s">
        <v>136</v>
      </c>
      <c r="U8" s="489" t="s">
        <v>136</v>
      </c>
      <c r="V8" s="133" t="s">
        <v>184</v>
      </c>
      <c r="W8" s="134"/>
    </row>
    <row r="9" spans="1:31" ht="61.2" customHeight="1">
      <c r="A9" s="130">
        <v>6</v>
      </c>
      <c r="B9" s="491" t="s">
        <v>831</v>
      </c>
      <c r="C9" s="227" t="s">
        <v>538</v>
      </c>
      <c r="D9" s="141" t="s">
        <v>834</v>
      </c>
      <c r="E9" s="141" t="s">
        <v>832</v>
      </c>
      <c r="F9" s="217"/>
      <c r="G9" s="228">
        <v>2023</v>
      </c>
      <c r="H9" s="230">
        <v>341</v>
      </c>
      <c r="I9" s="230">
        <v>750</v>
      </c>
      <c r="J9" s="229"/>
      <c r="K9" s="229"/>
      <c r="L9" s="232">
        <v>0</v>
      </c>
      <c r="M9" s="142" t="s">
        <v>836</v>
      </c>
      <c r="N9" s="88" t="s">
        <v>835</v>
      </c>
      <c r="O9" s="22" t="s">
        <v>833</v>
      </c>
      <c r="P9" s="518"/>
      <c r="Q9" s="233" t="s">
        <v>857</v>
      </c>
      <c r="R9" s="181" t="s">
        <v>1360</v>
      </c>
      <c r="S9" s="234" t="s">
        <v>136</v>
      </c>
      <c r="T9" s="234" t="s">
        <v>136</v>
      </c>
      <c r="U9" s="489" t="s">
        <v>136</v>
      </c>
      <c r="V9" s="133"/>
      <c r="W9" s="134"/>
    </row>
    <row r="10" spans="1:31" ht="61.2" customHeight="1">
      <c r="A10" s="127">
        <v>7</v>
      </c>
      <c r="B10" s="492" t="s">
        <v>858</v>
      </c>
      <c r="C10" s="474" t="s">
        <v>859</v>
      </c>
      <c r="D10" s="141" t="s">
        <v>860</v>
      </c>
      <c r="E10" s="144" t="s">
        <v>861</v>
      </c>
      <c r="F10" s="218" t="s">
        <v>855</v>
      </c>
      <c r="G10" s="228">
        <v>2025</v>
      </c>
      <c r="H10" s="230">
        <v>472</v>
      </c>
      <c r="I10" s="230">
        <v>1895</v>
      </c>
      <c r="J10" s="230">
        <v>1199</v>
      </c>
      <c r="K10" s="230">
        <v>96</v>
      </c>
      <c r="L10" s="228">
        <v>5</v>
      </c>
      <c r="M10" s="235" t="s">
        <v>862</v>
      </c>
      <c r="N10" s="88" t="s">
        <v>863</v>
      </c>
      <c r="O10" s="527">
        <v>46942</v>
      </c>
      <c r="P10" s="351">
        <v>5920</v>
      </c>
      <c r="Q10" s="233" t="s">
        <v>857</v>
      </c>
      <c r="R10" s="181" t="s">
        <v>1360</v>
      </c>
      <c r="S10" s="181" t="s">
        <v>1360</v>
      </c>
      <c r="T10" s="181" t="s">
        <v>1360</v>
      </c>
      <c r="U10" s="510">
        <v>84800</v>
      </c>
      <c r="V10" s="92" t="s">
        <v>864</v>
      </c>
      <c r="W10" s="131"/>
    </row>
    <row r="11" spans="1:31" ht="61.2" customHeight="1">
      <c r="A11" s="127">
        <v>8</v>
      </c>
      <c r="B11" s="493" t="s">
        <v>178</v>
      </c>
      <c r="C11" s="474" t="s">
        <v>865</v>
      </c>
      <c r="D11" s="141" t="s">
        <v>866</v>
      </c>
      <c r="E11" s="144" t="s">
        <v>867</v>
      </c>
      <c r="F11" s="141" t="s">
        <v>1332</v>
      </c>
      <c r="G11" s="228">
        <v>2025</v>
      </c>
      <c r="H11" s="230"/>
      <c r="I11" s="230"/>
      <c r="J11" s="228">
        <v>1</v>
      </c>
      <c r="K11" s="88"/>
      <c r="L11" s="149">
        <v>1</v>
      </c>
      <c r="M11" s="451"/>
      <c r="N11" s="149" t="s">
        <v>868</v>
      </c>
      <c r="O11" s="452"/>
      <c r="P11" s="519"/>
      <c r="Q11" s="231" t="s">
        <v>346</v>
      </c>
      <c r="R11" s="181" t="s">
        <v>1360</v>
      </c>
      <c r="S11" s="181" t="s">
        <v>136</v>
      </c>
      <c r="T11" s="181" t="s">
        <v>1360</v>
      </c>
      <c r="U11" s="511" t="s">
        <v>136</v>
      </c>
      <c r="V11" s="238"/>
      <c r="W11" s="132"/>
    </row>
    <row r="12" spans="1:31" ht="61.2" customHeight="1">
      <c r="A12" s="127">
        <v>9</v>
      </c>
      <c r="B12" s="491" t="s">
        <v>178</v>
      </c>
      <c r="C12" s="475" t="s">
        <v>869</v>
      </c>
      <c r="D12" s="145" t="s">
        <v>870</v>
      </c>
      <c r="E12" s="145" t="s">
        <v>871</v>
      </c>
      <c r="F12" s="239" t="s">
        <v>872</v>
      </c>
      <c r="G12" s="240">
        <v>2025</v>
      </c>
      <c r="H12" s="241"/>
      <c r="I12" s="242"/>
      <c r="J12" s="242">
        <v>3600</v>
      </c>
      <c r="K12" s="242">
        <v>89</v>
      </c>
      <c r="L12" s="240">
        <v>1</v>
      </c>
      <c r="M12" s="142" t="s">
        <v>873</v>
      </c>
      <c r="N12" s="218" t="s">
        <v>874</v>
      </c>
      <c r="O12" s="520"/>
      <c r="P12" s="518"/>
      <c r="Q12" s="231" t="s">
        <v>875</v>
      </c>
      <c r="R12" s="181" t="s">
        <v>1360</v>
      </c>
      <c r="S12" s="181" t="s">
        <v>1360</v>
      </c>
      <c r="T12" s="181" t="s">
        <v>1360</v>
      </c>
      <c r="U12" s="512">
        <v>754482</v>
      </c>
      <c r="V12" s="92" t="s">
        <v>864</v>
      </c>
      <c r="W12" s="562" t="s">
        <v>1393</v>
      </c>
      <c r="X12" s="532"/>
    </row>
    <row r="13" spans="1:31" ht="61.2" customHeight="1" thickBot="1">
      <c r="A13" s="130">
        <v>10</v>
      </c>
      <c r="B13" s="491" t="s">
        <v>178</v>
      </c>
      <c r="C13" s="475" t="s">
        <v>876</v>
      </c>
      <c r="D13" s="145" t="s">
        <v>877</v>
      </c>
      <c r="E13" s="145" t="s">
        <v>871</v>
      </c>
      <c r="F13" s="239" t="s">
        <v>872</v>
      </c>
      <c r="G13" s="240">
        <v>2025</v>
      </c>
      <c r="H13" s="241"/>
      <c r="I13" s="242"/>
      <c r="J13" s="242">
        <v>3621</v>
      </c>
      <c r="K13" s="242">
        <v>82</v>
      </c>
      <c r="L13" s="240">
        <v>1</v>
      </c>
      <c r="M13" s="142" t="s">
        <v>873</v>
      </c>
      <c r="N13" s="218" t="s">
        <v>878</v>
      </c>
      <c r="O13" s="520"/>
      <c r="P13" s="518"/>
      <c r="Q13" s="231" t="s">
        <v>875</v>
      </c>
      <c r="R13" s="181" t="s">
        <v>1360</v>
      </c>
      <c r="S13" s="181" t="s">
        <v>1360</v>
      </c>
      <c r="T13" s="181" t="s">
        <v>1360</v>
      </c>
      <c r="U13" s="512">
        <v>578800.01</v>
      </c>
      <c r="V13" s="92" t="s">
        <v>864</v>
      </c>
      <c r="W13" s="562" t="s">
        <v>1393</v>
      </c>
      <c r="X13" s="532"/>
    </row>
    <row r="14" spans="1:31" ht="61.2" customHeight="1">
      <c r="A14" s="127">
        <v>11</v>
      </c>
      <c r="B14" s="491" t="s">
        <v>879</v>
      </c>
      <c r="C14" s="475" t="s">
        <v>880</v>
      </c>
      <c r="D14" s="141" t="s">
        <v>881</v>
      </c>
      <c r="E14" s="141" t="s">
        <v>375</v>
      </c>
      <c r="F14" s="218" t="s">
        <v>872</v>
      </c>
      <c r="G14" s="228">
        <v>2025</v>
      </c>
      <c r="H14" s="228">
        <v>2258</v>
      </c>
      <c r="I14" s="230" t="s">
        <v>882</v>
      </c>
      <c r="J14" s="230"/>
      <c r="K14" s="230"/>
      <c r="L14" s="228" t="s">
        <v>883</v>
      </c>
      <c r="M14" s="142">
        <v>46001</v>
      </c>
      <c r="N14" s="243" t="s">
        <v>884</v>
      </c>
      <c r="O14" s="520">
        <v>47097</v>
      </c>
      <c r="P14" s="526" t="s">
        <v>885</v>
      </c>
      <c r="Q14" s="231" t="s">
        <v>875</v>
      </c>
      <c r="R14" s="181" t="s">
        <v>1360</v>
      </c>
      <c r="S14" s="181" t="s">
        <v>1360</v>
      </c>
      <c r="T14" s="181" t="s">
        <v>136</v>
      </c>
      <c r="U14" s="512">
        <v>15129</v>
      </c>
      <c r="V14" s="92" t="s">
        <v>864</v>
      </c>
      <c r="W14" s="92"/>
    </row>
    <row r="15" spans="1:31" ht="61.2" customHeight="1">
      <c r="A15" s="127">
        <v>12</v>
      </c>
      <c r="B15" s="491" t="s">
        <v>886</v>
      </c>
      <c r="C15" s="475" t="s">
        <v>880</v>
      </c>
      <c r="D15" s="141" t="s">
        <v>881</v>
      </c>
      <c r="E15" s="141" t="s">
        <v>375</v>
      </c>
      <c r="F15" s="218" t="s">
        <v>872</v>
      </c>
      <c r="G15" s="228">
        <v>2025</v>
      </c>
      <c r="H15" s="228">
        <v>2258</v>
      </c>
      <c r="I15" s="230" t="s">
        <v>882</v>
      </c>
      <c r="J15" s="230"/>
      <c r="K15" s="230"/>
      <c r="L15" s="228" t="s">
        <v>883</v>
      </c>
      <c r="M15" s="142">
        <v>46001</v>
      </c>
      <c r="N15" s="80" t="s">
        <v>887</v>
      </c>
      <c r="O15" s="520">
        <v>47097</v>
      </c>
      <c r="P15" s="526" t="s">
        <v>885</v>
      </c>
      <c r="Q15" s="231" t="s">
        <v>875</v>
      </c>
      <c r="R15" s="181" t="s">
        <v>1360</v>
      </c>
      <c r="S15" s="181" t="s">
        <v>1360</v>
      </c>
      <c r="T15" s="181" t="s">
        <v>136</v>
      </c>
      <c r="U15" s="512">
        <v>15129</v>
      </c>
      <c r="V15" s="211" t="s">
        <v>864</v>
      </c>
      <c r="W15" s="92"/>
    </row>
    <row r="16" spans="1:31" ht="61.2" customHeight="1">
      <c r="A16" s="127">
        <v>13</v>
      </c>
      <c r="B16" s="491" t="s">
        <v>888</v>
      </c>
      <c r="C16" s="475" t="s">
        <v>880</v>
      </c>
      <c r="D16" s="141" t="s">
        <v>881</v>
      </c>
      <c r="E16" s="141" t="s">
        <v>375</v>
      </c>
      <c r="F16" s="218" t="s">
        <v>872</v>
      </c>
      <c r="G16" s="228">
        <v>2025</v>
      </c>
      <c r="H16" s="228">
        <v>2240</v>
      </c>
      <c r="I16" s="230" t="s">
        <v>882</v>
      </c>
      <c r="J16" s="230"/>
      <c r="K16" s="230"/>
      <c r="L16" s="228" t="s">
        <v>883</v>
      </c>
      <c r="M16" s="142">
        <v>46001</v>
      </c>
      <c r="N16" s="80" t="s">
        <v>889</v>
      </c>
      <c r="O16" s="520">
        <v>47097</v>
      </c>
      <c r="P16" s="526" t="s">
        <v>885</v>
      </c>
      <c r="Q16" s="231" t="s">
        <v>875</v>
      </c>
      <c r="R16" s="181" t="s">
        <v>1360</v>
      </c>
      <c r="S16" s="181" t="s">
        <v>1360</v>
      </c>
      <c r="T16" s="181" t="s">
        <v>136</v>
      </c>
      <c r="U16" s="512">
        <v>15129</v>
      </c>
      <c r="V16" s="211" t="s">
        <v>864</v>
      </c>
      <c r="W16" s="92"/>
    </row>
    <row r="17" spans="1:24" ht="61.2" customHeight="1">
      <c r="A17" s="130">
        <v>14</v>
      </c>
      <c r="B17" s="491" t="s">
        <v>890</v>
      </c>
      <c r="C17" s="475" t="s">
        <v>880</v>
      </c>
      <c r="D17" s="141" t="s">
        <v>881</v>
      </c>
      <c r="E17" s="141" t="s">
        <v>375</v>
      </c>
      <c r="F17" s="218" t="s">
        <v>872</v>
      </c>
      <c r="G17" s="228">
        <v>2025</v>
      </c>
      <c r="H17" s="228">
        <v>2258</v>
      </c>
      <c r="I17" s="230" t="s">
        <v>882</v>
      </c>
      <c r="J17" s="230"/>
      <c r="K17" s="230"/>
      <c r="L17" s="228" t="s">
        <v>883</v>
      </c>
      <c r="M17" s="142">
        <v>46001</v>
      </c>
      <c r="N17" s="80" t="s">
        <v>891</v>
      </c>
      <c r="O17" s="520">
        <v>47097</v>
      </c>
      <c r="P17" s="526" t="s">
        <v>885</v>
      </c>
      <c r="Q17" s="231" t="s">
        <v>875</v>
      </c>
      <c r="R17" s="181" t="s">
        <v>1360</v>
      </c>
      <c r="S17" s="181" t="s">
        <v>1360</v>
      </c>
      <c r="T17" s="181" t="s">
        <v>136</v>
      </c>
      <c r="U17" s="512">
        <v>15129</v>
      </c>
      <c r="V17" s="211" t="s">
        <v>864</v>
      </c>
      <c r="W17" s="92"/>
    </row>
    <row r="18" spans="1:24" ht="61.2" customHeight="1">
      <c r="A18" s="127">
        <v>15</v>
      </c>
      <c r="B18" s="491" t="s">
        <v>892</v>
      </c>
      <c r="C18" s="475" t="s">
        <v>880</v>
      </c>
      <c r="D18" s="141" t="s">
        <v>881</v>
      </c>
      <c r="E18" s="141" t="s">
        <v>375</v>
      </c>
      <c r="F18" s="218" t="s">
        <v>872</v>
      </c>
      <c r="G18" s="228">
        <v>2025</v>
      </c>
      <c r="H18" s="228">
        <v>2240</v>
      </c>
      <c r="I18" s="230" t="s">
        <v>882</v>
      </c>
      <c r="J18" s="230"/>
      <c r="K18" s="230"/>
      <c r="L18" s="228" t="s">
        <v>883</v>
      </c>
      <c r="M18" s="142">
        <v>46001</v>
      </c>
      <c r="N18" s="80" t="s">
        <v>893</v>
      </c>
      <c r="O18" s="520">
        <v>47097</v>
      </c>
      <c r="P18" s="526" t="s">
        <v>885</v>
      </c>
      <c r="Q18" s="231" t="s">
        <v>875</v>
      </c>
      <c r="R18" s="181" t="s">
        <v>1360</v>
      </c>
      <c r="S18" s="181" t="s">
        <v>1360</v>
      </c>
      <c r="T18" s="181" t="s">
        <v>136</v>
      </c>
      <c r="U18" s="512">
        <v>15129</v>
      </c>
      <c r="V18" s="211" t="s">
        <v>864</v>
      </c>
      <c r="W18" s="92"/>
    </row>
    <row r="19" spans="1:24" ht="61.2" customHeight="1">
      <c r="A19" s="127">
        <v>16</v>
      </c>
      <c r="B19" s="491" t="s">
        <v>894</v>
      </c>
      <c r="C19" s="475" t="s">
        <v>880</v>
      </c>
      <c r="D19" s="141" t="s">
        <v>881</v>
      </c>
      <c r="E19" s="141" t="s">
        <v>375</v>
      </c>
      <c r="F19" s="218" t="s">
        <v>872</v>
      </c>
      <c r="G19" s="228">
        <v>2025</v>
      </c>
      <c r="H19" s="228">
        <v>2240</v>
      </c>
      <c r="I19" s="230" t="s">
        <v>882</v>
      </c>
      <c r="J19" s="230"/>
      <c r="K19" s="230"/>
      <c r="L19" s="228" t="s">
        <v>883</v>
      </c>
      <c r="M19" s="142">
        <v>46001</v>
      </c>
      <c r="N19" s="80" t="s">
        <v>895</v>
      </c>
      <c r="O19" s="520">
        <v>47097</v>
      </c>
      <c r="P19" s="526" t="s">
        <v>885</v>
      </c>
      <c r="Q19" s="231" t="s">
        <v>875</v>
      </c>
      <c r="R19" s="181" t="s">
        <v>1360</v>
      </c>
      <c r="S19" s="181" t="s">
        <v>1360</v>
      </c>
      <c r="T19" s="181" t="s">
        <v>136</v>
      </c>
      <c r="U19" s="512">
        <v>15129</v>
      </c>
      <c r="V19" s="211" t="s">
        <v>864</v>
      </c>
      <c r="W19" s="92"/>
    </row>
    <row r="20" spans="1:24" ht="88.2" customHeight="1">
      <c r="A20" s="127">
        <v>17</v>
      </c>
      <c r="B20" s="491" t="s">
        <v>896</v>
      </c>
      <c r="C20" s="475" t="s">
        <v>897</v>
      </c>
      <c r="D20" s="198" t="s">
        <v>898</v>
      </c>
      <c r="E20" s="141" t="s">
        <v>96</v>
      </c>
      <c r="F20" s="141" t="s">
        <v>899</v>
      </c>
      <c r="G20" s="228">
        <v>2025</v>
      </c>
      <c r="H20" s="149">
        <v>515</v>
      </c>
      <c r="I20" s="230">
        <v>2600</v>
      </c>
      <c r="J20" s="230"/>
      <c r="K20" s="230">
        <v>239.3</v>
      </c>
      <c r="L20" s="228">
        <v>5</v>
      </c>
      <c r="M20" s="142">
        <v>46006</v>
      </c>
      <c r="N20" s="218" t="s">
        <v>900</v>
      </c>
      <c r="O20" s="527">
        <v>47102</v>
      </c>
      <c r="P20" s="351">
        <v>10991</v>
      </c>
      <c r="Q20" s="231" t="s">
        <v>901</v>
      </c>
      <c r="R20" s="181" t="s">
        <v>1360</v>
      </c>
      <c r="S20" s="181" t="s">
        <v>1360</v>
      </c>
      <c r="T20" s="181" t="s">
        <v>1360</v>
      </c>
      <c r="U20" s="517">
        <v>224500</v>
      </c>
      <c r="V20" s="211" t="s">
        <v>864</v>
      </c>
      <c r="W20" s="131" t="s">
        <v>1423</v>
      </c>
    </row>
    <row r="21" spans="1:24" ht="105" customHeight="1">
      <c r="A21" s="130">
        <v>18</v>
      </c>
      <c r="B21" s="490" t="s">
        <v>945</v>
      </c>
      <c r="C21" s="216" t="s">
        <v>170</v>
      </c>
      <c r="D21" s="217" t="s">
        <v>946</v>
      </c>
      <c r="E21" s="217" t="s">
        <v>96</v>
      </c>
      <c r="F21" s="218" t="s">
        <v>855</v>
      </c>
      <c r="G21" s="219">
        <v>2025</v>
      </c>
      <c r="H21" s="220">
        <v>545</v>
      </c>
      <c r="I21" s="221">
        <v>2270</v>
      </c>
      <c r="J21" s="220" t="s">
        <v>947</v>
      </c>
      <c r="K21" s="221">
        <v>150</v>
      </c>
      <c r="L21" s="219">
        <v>5</v>
      </c>
      <c r="M21" s="222">
        <v>46203</v>
      </c>
      <c r="N21" s="223" t="s">
        <v>948</v>
      </c>
      <c r="O21" s="520"/>
      <c r="P21" s="21">
        <v>0</v>
      </c>
      <c r="Q21" s="226" t="s">
        <v>949</v>
      </c>
      <c r="R21" s="181" t="s">
        <v>1360</v>
      </c>
      <c r="S21" s="181" t="s">
        <v>1360</v>
      </c>
      <c r="T21" s="181" t="s">
        <v>1360</v>
      </c>
      <c r="U21" s="506">
        <v>137900</v>
      </c>
      <c r="V21" s="128" t="s">
        <v>159</v>
      </c>
      <c r="W21" s="134" t="s">
        <v>950</v>
      </c>
    </row>
    <row r="22" spans="1:24" ht="61.2" customHeight="1">
      <c r="A22" s="127">
        <v>19</v>
      </c>
      <c r="B22" s="491" t="s">
        <v>379</v>
      </c>
      <c r="C22" s="227" t="s">
        <v>380</v>
      </c>
      <c r="D22" s="141" t="s">
        <v>381</v>
      </c>
      <c r="E22" s="141" t="s">
        <v>96</v>
      </c>
      <c r="F22" s="141"/>
      <c r="G22" s="228">
        <v>2009</v>
      </c>
      <c r="H22" s="229" t="s">
        <v>342</v>
      </c>
      <c r="I22" s="230">
        <v>1755</v>
      </c>
      <c r="J22" s="230">
        <v>1598</v>
      </c>
      <c r="K22" s="230">
        <v>85</v>
      </c>
      <c r="L22" s="228">
        <v>5</v>
      </c>
      <c r="M22" s="142" t="s">
        <v>382</v>
      </c>
      <c r="N22" s="218" t="s">
        <v>383</v>
      </c>
      <c r="O22" s="520">
        <v>46214</v>
      </c>
      <c r="P22" s="114">
        <v>158090</v>
      </c>
      <c r="Q22" s="231" t="s">
        <v>386</v>
      </c>
      <c r="R22" s="181" t="s">
        <v>1360</v>
      </c>
      <c r="S22" s="181" t="s">
        <v>136</v>
      </c>
      <c r="T22" s="181" t="s">
        <v>1360</v>
      </c>
      <c r="U22" s="489" t="s">
        <v>136</v>
      </c>
      <c r="V22" s="132" t="s">
        <v>159</v>
      </c>
      <c r="W22" s="245"/>
      <c r="X22" s="44"/>
    </row>
    <row r="23" spans="1:24" ht="61.2" customHeight="1">
      <c r="A23" s="127">
        <v>20</v>
      </c>
      <c r="B23" s="491" t="s">
        <v>387</v>
      </c>
      <c r="C23" s="227" t="s">
        <v>388</v>
      </c>
      <c r="D23" s="141" t="s">
        <v>389</v>
      </c>
      <c r="E23" s="141" t="s">
        <v>96</v>
      </c>
      <c r="F23" s="141" t="s">
        <v>390</v>
      </c>
      <c r="G23" s="228">
        <v>2012</v>
      </c>
      <c r="H23" s="230" t="s">
        <v>184</v>
      </c>
      <c r="I23" s="230">
        <v>1470</v>
      </c>
      <c r="J23" s="230">
        <v>1329</v>
      </c>
      <c r="K23" s="230">
        <v>73</v>
      </c>
      <c r="L23" s="228">
        <v>5</v>
      </c>
      <c r="M23" s="142" t="s">
        <v>391</v>
      </c>
      <c r="N23" s="218" t="s">
        <v>392</v>
      </c>
      <c r="O23" s="520" t="s">
        <v>985</v>
      </c>
      <c r="P23" s="114">
        <v>117229</v>
      </c>
      <c r="Q23" s="231" t="s">
        <v>386</v>
      </c>
      <c r="R23" s="181" t="s">
        <v>1360</v>
      </c>
      <c r="S23" s="181" t="s">
        <v>1360</v>
      </c>
      <c r="T23" s="181" t="s">
        <v>1360</v>
      </c>
      <c r="U23" s="507">
        <v>24300</v>
      </c>
      <c r="V23" s="132" t="s">
        <v>159</v>
      </c>
      <c r="W23" s="148"/>
    </row>
    <row r="24" spans="1:24" ht="61.2" customHeight="1">
      <c r="A24" s="127">
        <v>21</v>
      </c>
      <c r="B24" s="491" t="s">
        <v>393</v>
      </c>
      <c r="C24" s="227" t="s">
        <v>358</v>
      </c>
      <c r="D24" s="141" t="s">
        <v>394</v>
      </c>
      <c r="E24" s="141" t="s">
        <v>96</v>
      </c>
      <c r="F24" s="141" t="s">
        <v>390</v>
      </c>
      <c r="G24" s="228">
        <v>2005</v>
      </c>
      <c r="H24" s="230" t="s">
        <v>184</v>
      </c>
      <c r="I24" s="230">
        <v>1475</v>
      </c>
      <c r="J24" s="230">
        <v>1240</v>
      </c>
      <c r="K24" s="230">
        <v>59</v>
      </c>
      <c r="L24" s="228">
        <v>5</v>
      </c>
      <c r="M24" s="142" t="s">
        <v>395</v>
      </c>
      <c r="N24" s="218" t="s">
        <v>396</v>
      </c>
      <c r="O24" s="520" t="s">
        <v>986</v>
      </c>
      <c r="P24" s="114">
        <v>314710</v>
      </c>
      <c r="Q24" s="231" t="s">
        <v>386</v>
      </c>
      <c r="R24" s="181" t="s">
        <v>1360</v>
      </c>
      <c r="S24" s="181" t="s">
        <v>136</v>
      </c>
      <c r="T24" s="181" t="s">
        <v>1360</v>
      </c>
      <c r="U24" s="489" t="s">
        <v>136</v>
      </c>
      <c r="V24" s="133" t="s">
        <v>184</v>
      </c>
      <c r="W24" s="134"/>
    </row>
    <row r="25" spans="1:24" ht="61.2" customHeight="1">
      <c r="A25" s="130">
        <v>22</v>
      </c>
      <c r="B25" s="491" t="s">
        <v>397</v>
      </c>
      <c r="C25" s="227" t="s">
        <v>180</v>
      </c>
      <c r="D25" s="141" t="s">
        <v>398</v>
      </c>
      <c r="E25" s="141" t="s">
        <v>96</v>
      </c>
      <c r="F25" s="141" t="s">
        <v>385</v>
      </c>
      <c r="G25" s="228">
        <v>2003</v>
      </c>
      <c r="H25" s="230" t="s">
        <v>184</v>
      </c>
      <c r="I25" s="230">
        <v>1875</v>
      </c>
      <c r="J25" s="230">
        <v>1910</v>
      </c>
      <c r="K25" s="230">
        <v>74</v>
      </c>
      <c r="L25" s="228">
        <v>5</v>
      </c>
      <c r="M25" s="142" t="s">
        <v>399</v>
      </c>
      <c r="N25" s="218" t="s">
        <v>400</v>
      </c>
      <c r="O25" s="520" t="s">
        <v>902</v>
      </c>
      <c r="P25" s="114">
        <v>201090</v>
      </c>
      <c r="Q25" s="231" t="s">
        <v>386</v>
      </c>
      <c r="R25" s="181" t="s">
        <v>1360</v>
      </c>
      <c r="S25" s="181" t="s">
        <v>136</v>
      </c>
      <c r="T25" s="181" t="s">
        <v>1360</v>
      </c>
      <c r="U25" s="489" t="s">
        <v>136</v>
      </c>
      <c r="V25" s="133" t="s">
        <v>184</v>
      </c>
      <c r="W25" s="134"/>
    </row>
    <row r="26" spans="1:24" ht="61.2" customHeight="1">
      <c r="A26" s="127">
        <v>23</v>
      </c>
      <c r="B26" s="491" t="s">
        <v>401</v>
      </c>
      <c r="C26" s="227" t="s">
        <v>402</v>
      </c>
      <c r="D26" s="141" t="s">
        <v>403</v>
      </c>
      <c r="E26" s="141" t="s">
        <v>182</v>
      </c>
      <c r="F26" s="141" t="s">
        <v>385</v>
      </c>
      <c r="G26" s="228">
        <v>1993</v>
      </c>
      <c r="H26" s="230">
        <v>500</v>
      </c>
      <c r="I26" s="230">
        <v>750</v>
      </c>
      <c r="J26" s="230" t="s">
        <v>184</v>
      </c>
      <c r="K26" s="230" t="s">
        <v>184</v>
      </c>
      <c r="L26" s="228">
        <v>0</v>
      </c>
      <c r="M26" s="142" t="s">
        <v>404</v>
      </c>
      <c r="N26" s="218" t="s">
        <v>405</v>
      </c>
      <c r="O26" s="520" t="s">
        <v>987</v>
      </c>
      <c r="P26" s="114" t="s">
        <v>184</v>
      </c>
      <c r="Q26" s="231" t="s">
        <v>386</v>
      </c>
      <c r="R26" s="181" t="s">
        <v>1360</v>
      </c>
      <c r="S26" s="181" t="s">
        <v>136</v>
      </c>
      <c r="T26" s="181" t="s">
        <v>136</v>
      </c>
      <c r="U26" s="489" t="s">
        <v>136</v>
      </c>
      <c r="V26" s="133" t="s">
        <v>184</v>
      </c>
      <c r="W26" s="134"/>
    </row>
    <row r="27" spans="1:24" ht="61.2" customHeight="1">
      <c r="A27" s="127">
        <v>24</v>
      </c>
      <c r="B27" s="491" t="s">
        <v>406</v>
      </c>
      <c r="C27" s="227" t="s">
        <v>407</v>
      </c>
      <c r="D27" s="141" t="s">
        <v>408</v>
      </c>
      <c r="E27" s="88" t="s">
        <v>172</v>
      </c>
      <c r="F27" s="141" t="s">
        <v>390</v>
      </c>
      <c r="G27" s="228">
        <v>1987</v>
      </c>
      <c r="H27" s="230" t="s">
        <v>184</v>
      </c>
      <c r="I27" s="230">
        <v>4840</v>
      </c>
      <c r="J27" s="230">
        <v>2697</v>
      </c>
      <c r="K27" s="230" t="s">
        <v>184</v>
      </c>
      <c r="L27" s="228">
        <v>1</v>
      </c>
      <c r="M27" s="142" t="s">
        <v>409</v>
      </c>
      <c r="N27" s="218" t="s">
        <v>410</v>
      </c>
      <c r="O27" s="520" t="s">
        <v>903</v>
      </c>
      <c r="P27" s="114">
        <v>1816.7</v>
      </c>
      <c r="Q27" s="231" t="s">
        <v>386</v>
      </c>
      <c r="R27" s="181" t="s">
        <v>1360</v>
      </c>
      <c r="S27" s="181" t="s">
        <v>136</v>
      </c>
      <c r="T27" s="181" t="s">
        <v>1360</v>
      </c>
      <c r="U27" s="489" t="s">
        <v>136</v>
      </c>
      <c r="V27" s="133" t="s">
        <v>184</v>
      </c>
      <c r="W27" s="134"/>
    </row>
    <row r="28" spans="1:24" ht="61.2" customHeight="1">
      <c r="A28" s="127">
        <v>25</v>
      </c>
      <c r="B28" s="491" t="s">
        <v>411</v>
      </c>
      <c r="C28" s="227" t="s">
        <v>141</v>
      </c>
      <c r="D28" s="141" t="s">
        <v>412</v>
      </c>
      <c r="E28" s="88" t="s">
        <v>172</v>
      </c>
      <c r="F28" s="141" t="s">
        <v>385</v>
      </c>
      <c r="G28" s="228">
        <v>1993</v>
      </c>
      <c r="H28" s="230" t="s">
        <v>184</v>
      </c>
      <c r="I28" s="230" t="s">
        <v>184</v>
      </c>
      <c r="J28" s="230">
        <v>2502</v>
      </c>
      <c r="K28" s="230">
        <v>35</v>
      </c>
      <c r="L28" s="228">
        <v>1</v>
      </c>
      <c r="M28" s="142" t="s">
        <v>413</v>
      </c>
      <c r="N28" s="218" t="s">
        <v>414</v>
      </c>
      <c r="O28" s="520" t="s">
        <v>904</v>
      </c>
      <c r="P28" s="114">
        <v>612</v>
      </c>
      <c r="Q28" s="231" t="s">
        <v>386</v>
      </c>
      <c r="R28" s="181" t="s">
        <v>1360</v>
      </c>
      <c r="S28" s="181" t="s">
        <v>136</v>
      </c>
      <c r="T28" s="181" t="s">
        <v>1360</v>
      </c>
      <c r="U28" s="489" t="s">
        <v>136</v>
      </c>
      <c r="V28" s="133" t="s">
        <v>184</v>
      </c>
      <c r="W28" s="134"/>
    </row>
    <row r="29" spans="1:24" ht="61.2" customHeight="1">
      <c r="A29" s="130">
        <v>26</v>
      </c>
      <c r="B29" s="491" t="s">
        <v>415</v>
      </c>
      <c r="C29" s="227" t="s">
        <v>181</v>
      </c>
      <c r="D29" s="141" t="s">
        <v>416</v>
      </c>
      <c r="E29" s="141" t="s">
        <v>177</v>
      </c>
      <c r="F29" s="141" t="s">
        <v>385</v>
      </c>
      <c r="G29" s="228">
        <v>1969</v>
      </c>
      <c r="H29" s="230" t="s">
        <v>184</v>
      </c>
      <c r="I29" s="230">
        <v>5050</v>
      </c>
      <c r="J29" s="230" t="s">
        <v>184</v>
      </c>
      <c r="K29" s="230" t="s">
        <v>184</v>
      </c>
      <c r="L29" s="228">
        <v>0</v>
      </c>
      <c r="M29" s="142" t="s">
        <v>417</v>
      </c>
      <c r="N29" s="218" t="s">
        <v>418</v>
      </c>
      <c r="O29" s="520" t="s">
        <v>905</v>
      </c>
      <c r="P29" s="114" t="s">
        <v>184</v>
      </c>
      <c r="Q29" s="231" t="s">
        <v>386</v>
      </c>
      <c r="R29" s="181" t="s">
        <v>1360</v>
      </c>
      <c r="S29" s="181" t="s">
        <v>136</v>
      </c>
      <c r="T29" s="181" t="s">
        <v>136</v>
      </c>
      <c r="U29" s="489" t="s">
        <v>136</v>
      </c>
      <c r="V29" s="133" t="s">
        <v>184</v>
      </c>
      <c r="W29" s="134"/>
    </row>
    <row r="30" spans="1:24" ht="61.2" customHeight="1">
      <c r="A30" s="127">
        <v>27</v>
      </c>
      <c r="B30" s="491" t="s">
        <v>419</v>
      </c>
      <c r="C30" s="227" t="s">
        <v>181</v>
      </c>
      <c r="D30" s="141" t="s">
        <v>420</v>
      </c>
      <c r="E30" s="141" t="s">
        <v>177</v>
      </c>
      <c r="F30" s="141" t="s">
        <v>390</v>
      </c>
      <c r="G30" s="228">
        <v>1976</v>
      </c>
      <c r="H30" s="230" t="s">
        <v>184</v>
      </c>
      <c r="I30" s="230">
        <v>6300</v>
      </c>
      <c r="J30" s="230" t="s">
        <v>184</v>
      </c>
      <c r="K30" s="230" t="s">
        <v>184</v>
      </c>
      <c r="L30" s="228">
        <v>0</v>
      </c>
      <c r="M30" s="142" t="s">
        <v>421</v>
      </c>
      <c r="N30" s="218" t="s">
        <v>422</v>
      </c>
      <c r="O30" s="520" t="s">
        <v>903</v>
      </c>
      <c r="P30" s="114" t="s">
        <v>184</v>
      </c>
      <c r="Q30" s="231" t="s">
        <v>386</v>
      </c>
      <c r="R30" s="181" t="s">
        <v>1360</v>
      </c>
      <c r="S30" s="181" t="s">
        <v>136</v>
      </c>
      <c r="T30" s="181" t="s">
        <v>136</v>
      </c>
      <c r="U30" s="489" t="s">
        <v>136</v>
      </c>
      <c r="V30" s="133" t="s">
        <v>184</v>
      </c>
      <c r="W30" s="134"/>
    </row>
    <row r="31" spans="1:24" ht="61.2" customHeight="1">
      <c r="A31" s="127">
        <v>28</v>
      </c>
      <c r="B31" s="491" t="s">
        <v>178</v>
      </c>
      <c r="C31" s="227" t="s">
        <v>423</v>
      </c>
      <c r="D31" s="141" t="s">
        <v>424</v>
      </c>
      <c r="E31" s="141" t="s">
        <v>425</v>
      </c>
      <c r="F31" s="141" t="s">
        <v>385</v>
      </c>
      <c r="G31" s="228">
        <v>1997</v>
      </c>
      <c r="H31" s="230"/>
      <c r="I31" s="230"/>
      <c r="J31" s="230"/>
      <c r="K31" s="230"/>
      <c r="L31" s="228">
        <v>1</v>
      </c>
      <c r="M31" s="142"/>
      <c r="N31" s="145" t="s">
        <v>426</v>
      </c>
      <c r="O31" s="520"/>
      <c r="P31" s="518" t="s">
        <v>184</v>
      </c>
      <c r="Q31" s="231" t="s">
        <v>386</v>
      </c>
      <c r="R31" s="181" t="s">
        <v>1360</v>
      </c>
      <c r="S31" s="181" t="s">
        <v>136</v>
      </c>
      <c r="T31" s="181" t="s">
        <v>1360</v>
      </c>
      <c r="U31" s="489" t="s">
        <v>136</v>
      </c>
      <c r="V31" s="133"/>
      <c r="W31" s="134"/>
    </row>
    <row r="32" spans="1:24" ht="61.2" customHeight="1">
      <c r="A32" s="127">
        <v>29</v>
      </c>
      <c r="B32" s="494" t="s">
        <v>178</v>
      </c>
      <c r="C32" s="246" t="s">
        <v>427</v>
      </c>
      <c r="D32" s="141" t="s">
        <v>428</v>
      </c>
      <c r="E32" s="141" t="s">
        <v>425</v>
      </c>
      <c r="F32" s="141" t="s">
        <v>385</v>
      </c>
      <c r="G32" s="228">
        <v>2021</v>
      </c>
      <c r="H32" s="230"/>
      <c r="I32" s="230"/>
      <c r="J32" s="230"/>
      <c r="K32" s="247"/>
      <c r="L32" s="228">
        <v>1</v>
      </c>
      <c r="M32" s="248"/>
      <c r="N32" s="249" t="s">
        <v>429</v>
      </c>
      <c r="O32" s="520"/>
      <c r="P32" s="518" t="s">
        <v>184</v>
      </c>
      <c r="Q32" s="231" t="s">
        <v>386</v>
      </c>
      <c r="R32" s="181" t="s">
        <v>1360</v>
      </c>
      <c r="S32" s="181" t="s">
        <v>136</v>
      </c>
      <c r="T32" s="181" t="s">
        <v>1360</v>
      </c>
      <c r="U32" s="489" t="s">
        <v>136</v>
      </c>
      <c r="V32" s="135"/>
      <c r="W32" s="136"/>
    </row>
    <row r="33" spans="1:23" ht="61.2" customHeight="1">
      <c r="A33" s="130">
        <v>30</v>
      </c>
      <c r="B33" s="495" t="s">
        <v>430</v>
      </c>
      <c r="C33" s="246" t="s">
        <v>431</v>
      </c>
      <c r="D33" s="141" t="s">
        <v>432</v>
      </c>
      <c r="E33" s="88" t="s">
        <v>172</v>
      </c>
      <c r="F33" s="141" t="s">
        <v>385</v>
      </c>
      <c r="G33" s="228"/>
      <c r="H33" s="230"/>
      <c r="I33" s="230"/>
      <c r="J33" s="230">
        <v>4485</v>
      </c>
      <c r="K33" s="230">
        <v>67</v>
      </c>
      <c r="L33" s="228">
        <v>2</v>
      </c>
      <c r="M33" s="142">
        <v>44592</v>
      </c>
      <c r="N33" s="149" t="s">
        <v>433</v>
      </c>
      <c r="O33" s="520" t="s">
        <v>904</v>
      </c>
      <c r="P33" s="114">
        <v>109</v>
      </c>
      <c r="Q33" s="231" t="s">
        <v>386</v>
      </c>
      <c r="R33" s="181" t="s">
        <v>1360</v>
      </c>
      <c r="S33" s="181" t="s">
        <v>1360</v>
      </c>
      <c r="T33" s="181" t="s">
        <v>1360</v>
      </c>
      <c r="U33" s="507">
        <v>228165</v>
      </c>
      <c r="V33" s="137" t="s">
        <v>159</v>
      </c>
      <c r="W33" s="136"/>
    </row>
    <row r="34" spans="1:23" ht="61.2" customHeight="1">
      <c r="A34" s="127">
        <v>31</v>
      </c>
      <c r="B34" s="495" t="s">
        <v>434</v>
      </c>
      <c r="C34" s="246" t="s">
        <v>431</v>
      </c>
      <c r="D34" s="141" t="s">
        <v>432</v>
      </c>
      <c r="E34" s="88" t="s">
        <v>172</v>
      </c>
      <c r="F34" s="141" t="s">
        <v>390</v>
      </c>
      <c r="G34" s="228"/>
      <c r="H34" s="230"/>
      <c r="I34" s="230"/>
      <c r="J34" s="230">
        <v>4485</v>
      </c>
      <c r="K34" s="230">
        <v>67</v>
      </c>
      <c r="L34" s="228">
        <v>2</v>
      </c>
      <c r="M34" s="142">
        <v>44592</v>
      </c>
      <c r="N34" s="149" t="s">
        <v>435</v>
      </c>
      <c r="O34" s="520" t="s">
        <v>903</v>
      </c>
      <c r="P34" s="114">
        <v>86</v>
      </c>
      <c r="Q34" s="231" t="s">
        <v>386</v>
      </c>
      <c r="R34" s="181" t="s">
        <v>1360</v>
      </c>
      <c r="S34" s="181" t="s">
        <v>1360</v>
      </c>
      <c r="T34" s="181" t="s">
        <v>1360</v>
      </c>
      <c r="U34" s="507">
        <v>228165</v>
      </c>
      <c r="V34" s="137" t="s">
        <v>159</v>
      </c>
      <c r="W34" s="136"/>
    </row>
    <row r="35" spans="1:23" ht="61.2" customHeight="1">
      <c r="A35" s="127">
        <v>32</v>
      </c>
      <c r="B35" s="495" t="s">
        <v>436</v>
      </c>
      <c r="C35" s="246" t="s">
        <v>437</v>
      </c>
      <c r="D35" s="141" t="s">
        <v>438</v>
      </c>
      <c r="E35" s="141" t="s">
        <v>177</v>
      </c>
      <c r="F35" s="141" t="s">
        <v>390</v>
      </c>
      <c r="G35" s="228"/>
      <c r="H35" s="230">
        <v>5000</v>
      </c>
      <c r="I35" s="230">
        <v>6900</v>
      </c>
      <c r="J35" s="230"/>
      <c r="K35" s="247"/>
      <c r="L35" s="228">
        <v>0</v>
      </c>
      <c r="M35" s="142">
        <v>44592</v>
      </c>
      <c r="N35" s="149" t="s">
        <v>439</v>
      </c>
      <c r="O35" s="520" t="s">
        <v>903</v>
      </c>
      <c r="P35" s="518" t="s">
        <v>184</v>
      </c>
      <c r="Q35" s="231" t="s">
        <v>386</v>
      </c>
      <c r="R35" s="181" t="s">
        <v>1360</v>
      </c>
      <c r="S35" s="206" t="s">
        <v>136</v>
      </c>
      <c r="T35" s="181" t="s">
        <v>136</v>
      </c>
      <c r="U35" s="489" t="s">
        <v>136</v>
      </c>
      <c r="V35" s="135" t="s">
        <v>184</v>
      </c>
      <c r="W35" s="136"/>
    </row>
    <row r="36" spans="1:23" ht="61.2" customHeight="1">
      <c r="A36" s="127">
        <v>33</v>
      </c>
      <c r="B36" s="496" t="s">
        <v>906</v>
      </c>
      <c r="C36" s="250" t="s">
        <v>907</v>
      </c>
      <c r="D36" s="200" t="s">
        <v>781</v>
      </c>
      <c r="E36" s="201"/>
      <c r="F36" s="200" t="s">
        <v>385</v>
      </c>
      <c r="G36" s="251">
        <v>2008</v>
      </c>
      <c r="H36" s="252"/>
      <c r="I36" s="253">
        <v>323</v>
      </c>
      <c r="J36" s="254" t="s">
        <v>782</v>
      </c>
      <c r="K36" s="255">
        <v>11</v>
      </c>
      <c r="L36" s="253">
        <v>2</v>
      </c>
      <c r="M36" s="256">
        <v>39647</v>
      </c>
      <c r="N36" s="257" t="s">
        <v>783</v>
      </c>
      <c r="O36" s="520" t="s">
        <v>986</v>
      </c>
      <c r="P36" s="114">
        <v>14500</v>
      </c>
      <c r="Q36" s="231" t="s">
        <v>386</v>
      </c>
      <c r="R36" s="181" t="s">
        <v>1360</v>
      </c>
      <c r="S36" s="234" t="s">
        <v>136</v>
      </c>
      <c r="T36" s="181" t="s">
        <v>1360</v>
      </c>
      <c r="U36" s="489" t="s">
        <v>136</v>
      </c>
      <c r="V36" s="135"/>
      <c r="W36" s="136"/>
    </row>
    <row r="37" spans="1:23" ht="61.2" customHeight="1">
      <c r="A37" s="130">
        <v>34</v>
      </c>
      <c r="B37" s="491" t="s">
        <v>734</v>
      </c>
      <c r="C37" s="227" t="s">
        <v>170</v>
      </c>
      <c r="D37" s="141" t="s">
        <v>735</v>
      </c>
      <c r="E37" s="141" t="s">
        <v>96</v>
      </c>
      <c r="F37" s="141" t="s">
        <v>143</v>
      </c>
      <c r="G37" s="228">
        <v>2006</v>
      </c>
      <c r="H37" s="230" t="s">
        <v>184</v>
      </c>
      <c r="I37" s="230">
        <v>1580</v>
      </c>
      <c r="J37" s="230">
        <v>1399</v>
      </c>
      <c r="K37" s="230" t="s">
        <v>736</v>
      </c>
      <c r="L37" s="228">
        <v>5</v>
      </c>
      <c r="M37" s="258" t="s">
        <v>737</v>
      </c>
      <c r="N37" s="218" t="s">
        <v>738</v>
      </c>
      <c r="O37" s="520" t="s">
        <v>986</v>
      </c>
      <c r="P37" s="114">
        <v>98716</v>
      </c>
      <c r="Q37" s="231" t="s">
        <v>386</v>
      </c>
      <c r="R37" s="181" t="s">
        <v>1360</v>
      </c>
      <c r="S37" s="181" t="s">
        <v>1360</v>
      </c>
      <c r="T37" s="181" t="s">
        <v>1360</v>
      </c>
      <c r="U37" s="489" t="s">
        <v>136</v>
      </c>
      <c r="V37" s="132"/>
      <c r="W37" s="151"/>
    </row>
    <row r="38" spans="1:23" ht="61.2" customHeight="1">
      <c r="A38" s="127">
        <v>35</v>
      </c>
      <c r="B38" s="491" t="s">
        <v>357</v>
      </c>
      <c r="C38" s="227" t="s">
        <v>358</v>
      </c>
      <c r="D38" s="145" t="s">
        <v>359</v>
      </c>
      <c r="E38" s="141" t="s">
        <v>96</v>
      </c>
      <c r="F38" s="141"/>
      <c r="G38" s="228">
        <v>2013</v>
      </c>
      <c r="H38" s="229" t="s">
        <v>342</v>
      </c>
      <c r="I38" s="230">
        <v>2100</v>
      </c>
      <c r="J38" s="230">
        <v>1598</v>
      </c>
      <c r="K38" s="230">
        <v>96</v>
      </c>
      <c r="L38" s="228">
        <v>5</v>
      </c>
      <c r="M38" s="142" t="s">
        <v>360</v>
      </c>
      <c r="N38" s="218" t="s">
        <v>361</v>
      </c>
      <c r="O38" s="520" t="s">
        <v>988</v>
      </c>
      <c r="P38" s="114">
        <v>233079</v>
      </c>
      <c r="Q38" s="231" t="s">
        <v>386</v>
      </c>
      <c r="R38" s="181" t="s">
        <v>1360</v>
      </c>
      <c r="S38" s="181" t="s">
        <v>1360</v>
      </c>
      <c r="T38" s="181" t="s">
        <v>1360</v>
      </c>
      <c r="U38" s="489" t="s">
        <v>136</v>
      </c>
      <c r="V38" s="132"/>
      <c r="W38" s="148"/>
    </row>
    <row r="39" spans="1:23" ht="61.2" customHeight="1">
      <c r="A39" s="127">
        <v>36</v>
      </c>
      <c r="B39" s="497" t="s">
        <v>1394</v>
      </c>
      <c r="C39" s="259" t="s">
        <v>908</v>
      </c>
      <c r="D39" s="145" t="s">
        <v>909</v>
      </c>
      <c r="E39" s="236" t="s">
        <v>96</v>
      </c>
      <c r="F39" s="145"/>
      <c r="G39" s="240">
        <v>2012</v>
      </c>
      <c r="H39" s="242"/>
      <c r="I39" s="244" t="s">
        <v>184</v>
      </c>
      <c r="J39" s="242">
        <v>1995</v>
      </c>
      <c r="K39" s="242">
        <v>135</v>
      </c>
      <c r="L39" s="240">
        <v>5</v>
      </c>
      <c r="M39" s="234">
        <v>40909</v>
      </c>
      <c r="N39" s="260" t="s">
        <v>910</v>
      </c>
      <c r="O39" s="520" t="s">
        <v>989</v>
      </c>
      <c r="P39" s="114">
        <v>191952</v>
      </c>
      <c r="Q39" s="231" t="s">
        <v>386</v>
      </c>
      <c r="R39" s="181" t="s">
        <v>1360</v>
      </c>
      <c r="S39" s="206" t="s">
        <v>136</v>
      </c>
      <c r="T39" s="181" t="s">
        <v>1360</v>
      </c>
      <c r="U39" s="489" t="s">
        <v>136</v>
      </c>
      <c r="V39" s="132"/>
      <c r="W39" s="261" t="s">
        <v>456</v>
      </c>
    </row>
    <row r="40" spans="1:23" ht="61.2" customHeight="1">
      <c r="A40" s="127">
        <v>37</v>
      </c>
      <c r="B40" s="496" t="s">
        <v>852</v>
      </c>
      <c r="C40" s="259" t="s">
        <v>441</v>
      </c>
      <c r="D40" s="141" t="s">
        <v>850</v>
      </c>
      <c r="E40" s="141" t="s">
        <v>851</v>
      </c>
      <c r="F40" s="141"/>
      <c r="G40" s="228">
        <v>2022</v>
      </c>
      <c r="H40" s="230">
        <v>982</v>
      </c>
      <c r="I40" s="230">
        <v>3500</v>
      </c>
      <c r="J40" s="230">
        <v>2299</v>
      </c>
      <c r="K40" s="230">
        <v>107</v>
      </c>
      <c r="L40" s="228">
        <v>6</v>
      </c>
      <c r="M40" s="258">
        <v>44635</v>
      </c>
      <c r="N40" s="218" t="s">
        <v>849</v>
      </c>
      <c r="O40" s="520">
        <v>46460</v>
      </c>
      <c r="P40" s="21">
        <v>49140</v>
      </c>
      <c r="Q40" s="231" t="s">
        <v>445</v>
      </c>
      <c r="R40" s="181" t="s">
        <v>1360</v>
      </c>
      <c r="S40" s="181" t="s">
        <v>1360</v>
      </c>
      <c r="T40" s="181" t="s">
        <v>1360</v>
      </c>
      <c r="U40" s="507">
        <v>145177</v>
      </c>
      <c r="V40" s="132" t="s">
        <v>159</v>
      </c>
      <c r="W40" s="146"/>
    </row>
    <row r="41" spans="1:23" ht="61.2" customHeight="1">
      <c r="A41" s="130">
        <v>38</v>
      </c>
      <c r="B41" s="498" t="s">
        <v>440</v>
      </c>
      <c r="C41" s="259" t="s">
        <v>441</v>
      </c>
      <c r="D41" s="88" t="s">
        <v>442</v>
      </c>
      <c r="E41" s="88" t="s">
        <v>96</v>
      </c>
      <c r="F41" s="141"/>
      <c r="G41" s="228">
        <v>2008</v>
      </c>
      <c r="H41" s="230" t="s">
        <v>184</v>
      </c>
      <c r="I41" s="230">
        <v>3070</v>
      </c>
      <c r="J41" s="230">
        <v>2464</v>
      </c>
      <c r="K41" s="230">
        <v>107</v>
      </c>
      <c r="L41" s="228">
        <v>9</v>
      </c>
      <c r="M41" s="142" t="s">
        <v>443</v>
      </c>
      <c r="N41" s="88" t="s">
        <v>444</v>
      </c>
      <c r="O41" s="520">
        <v>46344</v>
      </c>
      <c r="P41" s="21">
        <v>156430</v>
      </c>
      <c r="Q41" s="231" t="s">
        <v>445</v>
      </c>
      <c r="R41" s="181" t="s">
        <v>1360</v>
      </c>
      <c r="S41" s="181" t="s">
        <v>1360</v>
      </c>
      <c r="T41" s="181" t="s">
        <v>1360</v>
      </c>
      <c r="U41" s="507">
        <v>30800</v>
      </c>
      <c r="V41" s="132" t="s">
        <v>159</v>
      </c>
      <c r="W41" s="148"/>
    </row>
    <row r="42" spans="1:23" ht="61.2" customHeight="1">
      <c r="A42" s="127">
        <v>39</v>
      </c>
      <c r="B42" s="499" t="s">
        <v>446</v>
      </c>
      <c r="C42" s="227" t="s">
        <v>447</v>
      </c>
      <c r="D42" s="141" t="s">
        <v>448</v>
      </c>
      <c r="E42" s="88" t="s">
        <v>96</v>
      </c>
      <c r="F42" s="141"/>
      <c r="G42" s="228">
        <v>2007</v>
      </c>
      <c r="H42" s="230" t="s">
        <v>184</v>
      </c>
      <c r="I42" s="230">
        <v>1610</v>
      </c>
      <c r="J42" s="230">
        <v>1364</v>
      </c>
      <c r="K42" s="230">
        <v>66</v>
      </c>
      <c r="L42" s="228">
        <v>5</v>
      </c>
      <c r="M42" s="142" t="s">
        <v>449</v>
      </c>
      <c r="N42" s="88" t="s">
        <v>450</v>
      </c>
      <c r="O42" s="520">
        <v>46347</v>
      </c>
      <c r="P42" s="21">
        <v>247049</v>
      </c>
      <c r="Q42" s="231" t="s">
        <v>445</v>
      </c>
      <c r="R42" s="181" t="s">
        <v>1360</v>
      </c>
      <c r="S42" s="181" t="s">
        <v>1360</v>
      </c>
      <c r="T42" s="181" t="s">
        <v>1360</v>
      </c>
      <c r="U42" s="507">
        <v>7800</v>
      </c>
      <c r="V42" s="132" t="s">
        <v>159</v>
      </c>
      <c r="W42" s="148"/>
    </row>
    <row r="43" spans="1:23" ht="61.2" customHeight="1">
      <c r="A43" s="127">
        <v>40</v>
      </c>
      <c r="B43" s="500" t="s">
        <v>451</v>
      </c>
      <c r="C43" s="139" t="s">
        <v>452</v>
      </c>
      <c r="D43" s="262" t="s">
        <v>381</v>
      </c>
      <c r="E43" s="141" t="s">
        <v>96</v>
      </c>
      <c r="F43" s="141" t="s">
        <v>453</v>
      </c>
      <c r="G43" s="263" t="s">
        <v>454</v>
      </c>
      <c r="H43" s="264"/>
      <c r="I43" s="230">
        <v>1860</v>
      </c>
      <c r="J43" s="230">
        <v>1598</v>
      </c>
      <c r="K43" s="230">
        <v>77</v>
      </c>
      <c r="L43" s="228">
        <v>5</v>
      </c>
      <c r="M43" s="142">
        <v>38718</v>
      </c>
      <c r="N43" s="218" t="s">
        <v>455</v>
      </c>
      <c r="O43" s="520">
        <v>46472</v>
      </c>
      <c r="P43" s="21">
        <v>244337</v>
      </c>
      <c r="Q43" s="231" t="s">
        <v>445</v>
      </c>
      <c r="R43" s="181" t="s">
        <v>1360</v>
      </c>
      <c r="S43" s="181" t="s">
        <v>1360</v>
      </c>
      <c r="T43" s="181" t="s">
        <v>1360</v>
      </c>
      <c r="U43" s="507">
        <v>7600</v>
      </c>
      <c r="V43" s="132" t="s">
        <v>159</v>
      </c>
      <c r="W43" s="134"/>
    </row>
    <row r="44" spans="1:23" ht="61.2" customHeight="1">
      <c r="A44" s="127">
        <v>41</v>
      </c>
      <c r="B44" s="499" t="s">
        <v>457</v>
      </c>
      <c r="C44" s="227" t="s">
        <v>458</v>
      </c>
      <c r="D44" s="141" t="s">
        <v>459</v>
      </c>
      <c r="E44" s="88" t="s">
        <v>96</v>
      </c>
      <c r="F44" s="141"/>
      <c r="G44" s="228">
        <v>2014</v>
      </c>
      <c r="H44" s="230" t="s">
        <v>184</v>
      </c>
      <c r="I44" s="230">
        <v>1570</v>
      </c>
      <c r="J44" s="230">
        <v>1198</v>
      </c>
      <c r="K44" s="230">
        <v>72</v>
      </c>
      <c r="L44" s="228">
        <v>5</v>
      </c>
      <c r="M44" s="142" t="s">
        <v>460</v>
      </c>
      <c r="N44" s="88" t="s">
        <v>461</v>
      </c>
      <c r="O44" s="520">
        <v>46360</v>
      </c>
      <c r="P44" s="21">
        <v>295326</v>
      </c>
      <c r="Q44" s="231" t="s">
        <v>445</v>
      </c>
      <c r="R44" s="181" t="s">
        <v>1360</v>
      </c>
      <c r="S44" s="181" t="s">
        <v>1360</v>
      </c>
      <c r="T44" s="181" t="s">
        <v>1360</v>
      </c>
      <c r="U44" s="507">
        <v>15800</v>
      </c>
      <c r="V44" s="132" t="s">
        <v>159</v>
      </c>
      <c r="W44" s="148"/>
    </row>
    <row r="45" spans="1:23" ht="61.2" customHeight="1">
      <c r="A45" s="130">
        <v>42</v>
      </c>
      <c r="B45" s="499" t="s">
        <v>462</v>
      </c>
      <c r="C45" s="227" t="s">
        <v>458</v>
      </c>
      <c r="D45" s="141" t="s">
        <v>463</v>
      </c>
      <c r="E45" s="88" t="s">
        <v>96</v>
      </c>
      <c r="F45" s="141"/>
      <c r="G45" s="228">
        <v>2009</v>
      </c>
      <c r="H45" s="230" t="s">
        <v>184</v>
      </c>
      <c r="I45" s="230">
        <v>1546</v>
      </c>
      <c r="J45" s="230">
        <v>1386</v>
      </c>
      <c r="K45" s="230">
        <v>65</v>
      </c>
      <c r="L45" s="228">
        <v>5</v>
      </c>
      <c r="M45" s="142" t="s">
        <v>464</v>
      </c>
      <c r="N45" s="88" t="s">
        <v>465</v>
      </c>
      <c r="O45" s="520">
        <v>46290</v>
      </c>
      <c r="P45" s="21">
        <v>402583</v>
      </c>
      <c r="Q45" s="231" t="s">
        <v>445</v>
      </c>
      <c r="R45" s="181" t="s">
        <v>1360</v>
      </c>
      <c r="S45" s="181" t="s">
        <v>1360</v>
      </c>
      <c r="T45" s="181" t="s">
        <v>1360</v>
      </c>
      <c r="U45" s="507">
        <v>6600</v>
      </c>
      <c r="V45" s="132" t="s">
        <v>159</v>
      </c>
      <c r="W45" s="148"/>
    </row>
    <row r="46" spans="1:23" ht="61.2" customHeight="1">
      <c r="A46" s="127">
        <v>43</v>
      </c>
      <c r="B46" s="499" t="s">
        <v>466</v>
      </c>
      <c r="C46" s="227" t="s">
        <v>458</v>
      </c>
      <c r="D46" s="141" t="s">
        <v>463</v>
      </c>
      <c r="E46" s="88" t="s">
        <v>96</v>
      </c>
      <c r="F46" s="141"/>
      <c r="G46" s="228">
        <v>2010</v>
      </c>
      <c r="H46" s="230" t="s">
        <v>184</v>
      </c>
      <c r="I46" s="230">
        <v>1546</v>
      </c>
      <c r="J46" s="230">
        <v>1386</v>
      </c>
      <c r="K46" s="230">
        <v>65</v>
      </c>
      <c r="L46" s="228">
        <v>5</v>
      </c>
      <c r="M46" s="142" t="s">
        <v>467</v>
      </c>
      <c r="N46" s="88" t="s">
        <v>468</v>
      </c>
      <c r="O46" s="520">
        <v>46305</v>
      </c>
      <c r="P46" s="21">
        <v>492594</v>
      </c>
      <c r="Q46" s="231" t="s">
        <v>445</v>
      </c>
      <c r="R46" s="181" t="s">
        <v>1360</v>
      </c>
      <c r="S46" s="181" t="s">
        <v>1360</v>
      </c>
      <c r="T46" s="181" t="s">
        <v>1360</v>
      </c>
      <c r="U46" s="507">
        <v>6800</v>
      </c>
      <c r="V46" s="132" t="s">
        <v>159</v>
      </c>
      <c r="W46" s="148"/>
    </row>
    <row r="47" spans="1:23" ht="61.2" customHeight="1">
      <c r="A47" s="127">
        <v>44</v>
      </c>
      <c r="B47" s="501" t="s">
        <v>469</v>
      </c>
      <c r="C47" s="227" t="s">
        <v>458</v>
      </c>
      <c r="D47" s="141" t="s">
        <v>463</v>
      </c>
      <c r="E47" s="88" t="s">
        <v>96</v>
      </c>
      <c r="F47" s="141"/>
      <c r="G47" s="228">
        <v>2009</v>
      </c>
      <c r="H47" s="230" t="s">
        <v>184</v>
      </c>
      <c r="I47" s="230">
        <v>1546</v>
      </c>
      <c r="J47" s="230">
        <v>1386</v>
      </c>
      <c r="K47" s="230">
        <v>65</v>
      </c>
      <c r="L47" s="228">
        <v>5</v>
      </c>
      <c r="M47" s="142" t="s">
        <v>470</v>
      </c>
      <c r="N47" s="88" t="s">
        <v>471</v>
      </c>
      <c r="O47" s="520">
        <v>46291</v>
      </c>
      <c r="P47" s="21">
        <v>203161</v>
      </c>
      <c r="Q47" s="231" t="s">
        <v>445</v>
      </c>
      <c r="R47" s="181" t="s">
        <v>1360</v>
      </c>
      <c r="S47" s="181" t="s">
        <v>1360</v>
      </c>
      <c r="T47" s="181" t="s">
        <v>1360</v>
      </c>
      <c r="U47" s="507">
        <v>9600</v>
      </c>
      <c r="V47" s="132" t="s">
        <v>159</v>
      </c>
      <c r="W47" s="148"/>
    </row>
    <row r="48" spans="1:23" ht="61.2" customHeight="1">
      <c r="A48" s="127">
        <v>45</v>
      </c>
      <c r="B48" s="499" t="s">
        <v>472</v>
      </c>
      <c r="C48" s="227" t="s">
        <v>458</v>
      </c>
      <c r="D48" s="141" t="s">
        <v>473</v>
      </c>
      <c r="E48" s="88" t="s">
        <v>96</v>
      </c>
      <c r="F48" s="141"/>
      <c r="G48" s="228">
        <v>2008</v>
      </c>
      <c r="H48" s="230" t="s">
        <v>184</v>
      </c>
      <c r="I48" s="230">
        <v>2170</v>
      </c>
      <c r="J48" s="230">
        <v>1995</v>
      </c>
      <c r="K48" s="230">
        <v>127</v>
      </c>
      <c r="L48" s="228">
        <v>5</v>
      </c>
      <c r="M48" s="142" t="s">
        <v>474</v>
      </c>
      <c r="N48" s="88" t="s">
        <v>475</v>
      </c>
      <c r="O48" s="520">
        <v>46360</v>
      </c>
      <c r="P48" s="21">
        <v>376254</v>
      </c>
      <c r="Q48" s="231" t="s">
        <v>445</v>
      </c>
      <c r="R48" s="181" t="s">
        <v>1360</v>
      </c>
      <c r="S48" s="181" t="s">
        <v>1360</v>
      </c>
      <c r="T48" s="181" t="s">
        <v>1360</v>
      </c>
      <c r="U48" s="507">
        <v>15900</v>
      </c>
      <c r="V48" s="132" t="s">
        <v>159</v>
      </c>
      <c r="W48" s="148"/>
    </row>
    <row r="49" spans="1:23" ht="61.2" customHeight="1">
      <c r="A49" s="130">
        <v>46</v>
      </c>
      <c r="B49" s="499" t="s">
        <v>476</v>
      </c>
      <c r="C49" s="259" t="s">
        <v>477</v>
      </c>
      <c r="D49" s="141" t="s">
        <v>478</v>
      </c>
      <c r="E49" s="141" t="s">
        <v>97</v>
      </c>
      <c r="F49" s="141"/>
      <c r="G49" s="228">
        <v>2012</v>
      </c>
      <c r="H49" s="230">
        <v>1290</v>
      </c>
      <c r="I49" s="230">
        <v>3490</v>
      </c>
      <c r="J49" s="230">
        <v>1968</v>
      </c>
      <c r="K49" s="230">
        <v>120</v>
      </c>
      <c r="L49" s="228">
        <v>7</v>
      </c>
      <c r="M49" s="142" t="s">
        <v>479</v>
      </c>
      <c r="N49" s="88" t="s">
        <v>480</v>
      </c>
      <c r="O49" s="520">
        <v>46347</v>
      </c>
      <c r="P49" s="21">
        <v>229086</v>
      </c>
      <c r="Q49" s="231" t="s">
        <v>445</v>
      </c>
      <c r="R49" s="181" t="s">
        <v>1360</v>
      </c>
      <c r="S49" s="181" t="s">
        <v>1360</v>
      </c>
      <c r="T49" s="181" t="s">
        <v>1360</v>
      </c>
      <c r="U49" s="507">
        <v>45900</v>
      </c>
      <c r="V49" s="132" t="s">
        <v>159</v>
      </c>
      <c r="W49" s="134"/>
    </row>
    <row r="50" spans="1:23" ht="61.2" customHeight="1">
      <c r="A50" s="127">
        <v>47</v>
      </c>
      <c r="B50" s="499" t="s">
        <v>481</v>
      </c>
      <c r="C50" s="259" t="s">
        <v>477</v>
      </c>
      <c r="D50" s="141" t="s">
        <v>478</v>
      </c>
      <c r="E50" s="141" t="s">
        <v>97</v>
      </c>
      <c r="F50" s="141"/>
      <c r="G50" s="228">
        <v>2013</v>
      </c>
      <c r="H50" s="230">
        <v>1190</v>
      </c>
      <c r="I50" s="230">
        <v>3500</v>
      </c>
      <c r="J50" s="230">
        <v>1968</v>
      </c>
      <c r="K50" s="230">
        <v>120</v>
      </c>
      <c r="L50" s="228">
        <v>6</v>
      </c>
      <c r="M50" s="142" t="s">
        <v>482</v>
      </c>
      <c r="N50" s="88" t="s">
        <v>483</v>
      </c>
      <c r="O50" s="520">
        <v>46263</v>
      </c>
      <c r="P50" s="21">
        <v>232750</v>
      </c>
      <c r="Q50" s="231" t="s">
        <v>445</v>
      </c>
      <c r="R50" s="181" t="s">
        <v>1360</v>
      </c>
      <c r="S50" s="181" t="s">
        <v>1360</v>
      </c>
      <c r="T50" s="181" t="s">
        <v>1360</v>
      </c>
      <c r="U50" s="507">
        <v>45900</v>
      </c>
      <c r="V50" s="132" t="s">
        <v>159</v>
      </c>
      <c r="W50" s="134"/>
    </row>
    <row r="51" spans="1:23" ht="61.2" customHeight="1">
      <c r="A51" s="127">
        <v>48</v>
      </c>
      <c r="B51" s="499" t="s">
        <v>484</v>
      </c>
      <c r="C51" s="259" t="s">
        <v>485</v>
      </c>
      <c r="D51" s="141" t="s">
        <v>486</v>
      </c>
      <c r="E51" s="141" t="s">
        <v>97</v>
      </c>
      <c r="F51" s="141" t="s">
        <v>487</v>
      </c>
      <c r="G51" s="228">
        <v>2020</v>
      </c>
      <c r="H51" s="230">
        <v>900</v>
      </c>
      <c r="I51" s="230">
        <v>3500</v>
      </c>
      <c r="J51" s="230">
        <v>1995</v>
      </c>
      <c r="K51" s="230">
        <v>125</v>
      </c>
      <c r="L51" s="228">
        <v>7</v>
      </c>
      <c r="M51" s="142" t="s">
        <v>488</v>
      </c>
      <c r="N51" s="88" t="s">
        <v>489</v>
      </c>
      <c r="O51" s="520">
        <v>46626</v>
      </c>
      <c r="P51" s="21">
        <v>134165</v>
      </c>
      <c r="Q51" s="231" t="s">
        <v>445</v>
      </c>
      <c r="R51" s="181" t="s">
        <v>1360</v>
      </c>
      <c r="S51" s="181" t="s">
        <v>1360</v>
      </c>
      <c r="T51" s="181" t="s">
        <v>1360</v>
      </c>
      <c r="U51" s="507">
        <v>72700</v>
      </c>
      <c r="V51" s="132" t="s">
        <v>159</v>
      </c>
      <c r="W51" s="134"/>
    </row>
    <row r="52" spans="1:23" ht="61.2" customHeight="1">
      <c r="A52" s="127">
        <v>49</v>
      </c>
      <c r="B52" s="499" t="s">
        <v>1381</v>
      </c>
      <c r="C52" s="259" t="s">
        <v>490</v>
      </c>
      <c r="D52" s="144" t="s">
        <v>491</v>
      </c>
      <c r="E52" s="141" t="s">
        <v>97</v>
      </c>
      <c r="F52" s="141"/>
      <c r="G52" s="228">
        <v>2007</v>
      </c>
      <c r="H52" s="230">
        <v>9300</v>
      </c>
      <c r="I52" s="230">
        <v>15000</v>
      </c>
      <c r="J52" s="230">
        <v>4461</v>
      </c>
      <c r="K52" s="230">
        <v>135</v>
      </c>
      <c r="L52" s="228">
        <v>3</v>
      </c>
      <c r="M52" s="142" t="s">
        <v>492</v>
      </c>
      <c r="N52" s="88" t="s">
        <v>493</v>
      </c>
      <c r="O52" s="520">
        <v>46269</v>
      </c>
      <c r="P52" s="21">
        <v>296210</v>
      </c>
      <c r="Q52" s="231" t="s">
        <v>445</v>
      </c>
      <c r="R52" s="181" t="s">
        <v>1360</v>
      </c>
      <c r="S52" s="181" t="s">
        <v>1360</v>
      </c>
      <c r="T52" s="181" t="s">
        <v>1360</v>
      </c>
      <c r="U52" s="513" t="s">
        <v>1383</v>
      </c>
      <c r="V52" s="132" t="s">
        <v>159</v>
      </c>
      <c r="W52" s="134"/>
    </row>
    <row r="53" spans="1:23" ht="61.2" customHeight="1">
      <c r="A53" s="130">
        <v>50</v>
      </c>
      <c r="B53" s="499" t="s">
        <v>494</v>
      </c>
      <c r="C53" s="259" t="s">
        <v>490</v>
      </c>
      <c r="D53" s="88" t="s">
        <v>495</v>
      </c>
      <c r="E53" s="141" t="s">
        <v>97</v>
      </c>
      <c r="F53" s="141"/>
      <c r="G53" s="228">
        <v>2017</v>
      </c>
      <c r="H53" s="230">
        <v>10220</v>
      </c>
      <c r="I53" s="230">
        <v>18000</v>
      </c>
      <c r="J53" s="230">
        <v>6700</v>
      </c>
      <c r="K53" s="230">
        <v>194</v>
      </c>
      <c r="L53" s="228">
        <v>2</v>
      </c>
      <c r="M53" s="142" t="s">
        <v>496</v>
      </c>
      <c r="N53" s="88" t="s">
        <v>497</v>
      </c>
      <c r="O53" s="520">
        <v>46324</v>
      </c>
      <c r="P53" s="21">
        <v>124135</v>
      </c>
      <c r="Q53" s="231" t="s">
        <v>445</v>
      </c>
      <c r="R53" s="181" t="s">
        <v>1360</v>
      </c>
      <c r="S53" s="181" t="s">
        <v>1360</v>
      </c>
      <c r="T53" s="181" t="s">
        <v>1360</v>
      </c>
      <c r="U53" s="513" t="s">
        <v>1384</v>
      </c>
      <c r="V53" s="132" t="s">
        <v>159</v>
      </c>
      <c r="W53" s="134"/>
    </row>
    <row r="54" spans="1:23" ht="61.2" customHeight="1">
      <c r="A54" s="127">
        <v>51</v>
      </c>
      <c r="B54" s="499" t="s">
        <v>498</v>
      </c>
      <c r="C54" s="259" t="s">
        <v>499</v>
      </c>
      <c r="D54" s="141" t="s">
        <v>500</v>
      </c>
      <c r="E54" s="88" t="s">
        <v>172</v>
      </c>
      <c r="F54" s="141"/>
      <c r="G54" s="228">
        <v>2019</v>
      </c>
      <c r="H54" s="230"/>
      <c r="I54" s="230">
        <v>2000</v>
      </c>
      <c r="J54" s="230">
        <v>1496</v>
      </c>
      <c r="K54" s="230">
        <v>27.3</v>
      </c>
      <c r="L54" s="228">
        <v>1</v>
      </c>
      <c r="M54" s="142" t="s">
        <v>501</v>
      </c>
      <c r="N54" s="88" t="s">
        <v>502</v>
      </c>
      <c r="O54" s="520">
        <v>46365</v>
      </c>
      <c r="P54" s="21">
        <v>2875</v>
      </c>
      <c r="Q54" s="231" t="s">
        <v>445</v>
      </c>
      <c r="R54" s="181" t="s">
        <v>1360</v>
      </c>
      <c r="S54" s="181" t="s">
        <v>1360</v>
      </c>
      <c r="T54" s="181" t="s">
        <v>1360</v>
      </c>
      <c r="U54" s="513" t="s">
        <v>1385</v>
      </c>
      <c r="V54" s="132" t="s">
        <v>159</v>
      </c>
      <c r="W54" s="134"/>
    </row>
    <row r="55" spans="1:23" ht="61.2" customHeight="1">
      <c r="A55" s="127">
        <v>52</v>
      </c>
      <c r="B55" s="499" t="s">
        <v>503</v>
      </c>
      <c r="C55" s="259" t="s">
        <v>499</v>
      </c>
      <c r="D55" s="141" t="s">
        <v>504</v>
      </c>
      <c r="E55" s="88" t="s">
        <v>172</v>
      </c>
      <c r="F55" s="141"/>
      <c r="G55" s="228">
        <v>2020</v>
      </c>
      <c r="H55" s="230"/>
      <c r="I55" s="230">
        <v>9500</v>
      </c>
      <c r="J55" s="230">
        <v>4525</v>
      </c>
      <c r="K55" s="230">
        <v>114.7</v>
      </c>
      <c r="L55" s="228">
        <v>2</v>
      </c>
      <c r="M55" s="142" t="s">
        <v>505</v>
      </c>
      <c r="N55" s="88" t="s">
        <v>506</v>
      </c>
      <c r="O55" s="520">
        <v>46487</v>
      </c>
      <c r="P55" s="21">
        <v>6106</v>
      </c>
      <c r="Q55" s="231" t="s">
        <v>445</v>
      </c>
      <c r="R55" s="181" t="s">
        <v>1360</v>
      </c>
      <c r="S55" s="181" t="s">
        <v>1360</v>
      </c>
      <c r="T55" s="181" t="s">
        <v>1360</v>
      </c>
      <c r="U55" s="513" t="s">
        <v>1386</v>
      </c>
      <c r="V55" s="132" t="s">
        <v>159</v>
      </c>
      <c r="W55" s="265"/>
    </row>
    <row r="56" spans="1:23" ht="61.2" customHeight="1">
      <c r="A56" s="127">
        <v>53</v>
      </c>
      <c r="B56" s="499" t="s">
        <v>507</v>
      </c>
      <c r="C56" s="259" t="s">
        <v>499</v>
      </c>
      <c r="D56" s="141" t="s">
        <v>504</v>
      </c>
      <c r="E56" s="88" t="s">
        <v>172</v>
      </c>
      <c r="F56" s="141"/>
      <c r="G56" s="228">
        <v>2020</v>
      </c>
      <c r="H56" s="230"/>
      <c r="I56" s="230">
        <v>9500</v>
      </c>
      <c r="J56" s="230">
        <v>4525</v>
      </c>
      <c r="K56" s="230">
        <v>114.7</v>
      </c>
      <c r="L56" s="228">
        <v>2</v>
      </c>
      <c r="M56" s="142" t="s">
        <v>505</v>
      </c>
      <c r="N56" s="88" t="s">
        <v>508</v>
      </c>
      <c r="O56" s="520">
        <v>46481</v>
      </c>
      <c r="P56" s="21">
        <v>7700</v>
      </c>
      <c r="Q56" s="231" t="s">
        <v>445</v>
      </c>
      <c r="R56" s="181" t="s">
        <v>1360</v>
      </c>
      <c r="S56" s="181" t="s">
        <v>1360</v>
      </c>
      <c r="T56" s="181" t="s">
        <v>1360</v>
      </c>
      <c r="U56" s="513" t="s">
        <v>1387</v>
      </c>
      <c r="V56" s="132" t="s">
        <v>159</v>
      </c>
      <c r="W56" s="134"/>
    </row>
    <row r="57" spans="1:23" ht="61.2" customHeight="1">
      <c r="A57" s="130">
        <v>54</v>
      </c>
      <c r="B57" s="502" t="s">
        <v>509</v>
      </c>
      <c r="C57" s="266" t="s">
        <v>499</v>
      </c>
      <c r="D57" s="200" t="s">
        <v>504</v>
      </c>
      <c r="E57" s="267" t="s">
        <v>172</v>
      </c>
      <c r="F57" s="141"/>
      <c r="G57" s="228">
        <v>2020</v>
      </c>
      <c r="H57" s="230"/>
      <c r="I57" s="230">
        <v>9500</v>
      </c>
      <c r="J57" s="230">
        <v>4525</v>
      </c>
      <c r="K57" s="230">
        <v>114.7</v>
      </c>
      <c r="L57" s="228">
        <v>2</v>
      </c>
      <c r="M57" s="142" t="s">
        <v>505</v>
      </c>
      <c r="N57" s="88" t="s">
        <v>510</v>
      </c>
      <c r="O57" s="520">
        <v>46487</v>
      </c>
      <c r="P57" s="21">
        <v>7655</v>
      </c>
      <c r="Q57" s="231" t="s">
        <v>445</v>
      </c>
      <c r="R57" s="181" t="s">
        <v>1360</v>
      </c>
      <c r="S57" s="181" t="s">
        <v>1360</v>
      </c>
      <c r="T57" s="181" t="s">
        <v>1360</v>
      </c>
      <c r="U57" s="513" t="s">
        <v>1388</v>
      </c>
      <c r="V57" s="132" t="s">
        <v>159</v>
      </c>
      <c r="W57" s="134"/>
    </row>
    <row r="58" spans="1:23" ht="61.2" customHeight="1">
      <c r="A58" s="127">
        <v>55</v>
      </c>
      <c r="B58" s="499" t="s">
        <v>511</v>
      </c>
      <c r="C58" s="259" t="s">
        <v>499</v>
      </c>
      <c r="D58" s="141" t="s">
        <v>512</v>
      </c>
      <c r="E58" s="88" t="s">
        <v>172</v>
      </c>
      <c r="F58" s="141"/>
      <c r="G58" s="228">
        <v>2023</v>
      </c>
      <c r="H58" s="230"/>
      <c r="I58" s="230">
        <v>10450</v>
      </c>
      <c r="J58" s="230">
        <v>4524</v>
      </c>
      <c r="K58" s="230">
        <v>107</v>
      </c>
      <c r="L58" s="228">
        <v>2</v>
      </c>
      <c r="M58" s="142">
        <v>45168</v>
      </c>
      <c r="N58" s="88" t="s">
        <v>513</v>
      </c>
      <c r="O58" s="528">
        <v>46996</v>
      </c>
      <c r="P58" s="21">
        <v>2166</v>
      </c>
      <c r="Q58" s="231" t="s">
        <v>445</v>
      </c>
      <c r="R58" s="181" t="s">
        <v>1360</v>
      </c>
      <c r="S58" s="181" t="s">
        <v>1360</v>
      </c>
      <c r="T58" s="181" t="s">
        <v>1360</v>
      </c>
      <c r="U58" s="513" t="s">
        <v>1389</v>
      </c>
      <c r="V58" s="132" t="s">
        <v>159</v>
      </c>
      <c r="W58" s="265"/>
    </row>
    <row r="59" spans="1:23" ht="61.2" customHeight="1">
      <c r="A59" s="127">
        <v>56</v>
      </c>
      <c r="B59" s="499" t="s">
        <v>514</v>
      </c>
      <c r="C59" s="259" t="s">
        <v>499</v>
      </c>
      <c r="D59" s="141" t="s">
        <v>512</v>
      </c>
      <c r="E59" s="88" t="s">
        <v>172</v>
      </c>
      <c r="F59" s="141"/>
      <c r="G59" s="228">
        <v>2023</v>
      </c>
      <c r="H59" s="230"/>
      <c r="I59" s="230">
        <v>10450</v>
      </c>
      <c r="J59" s="230">
        <v>4524</v>
      </c>
      <c r="K59" s="230">
        <v>107</v>
      </c>
      <c r="L59" s="228">
        <v>2</v>
      </c>
      <c r="M59" s="142">
        <v>45168</v>
      </c>
      <c r="N59" s="88" t="s">
        <v>515</v>
      </c>
      <c r="O59" s="520">
        <v>46993</v>
      </c>
      <c r="P59" s="21">
        <v>2537</v>
      </c>
      <c r="Q59" s="231" t="s">
        <v>445</v>
      </c>
      <c r="R59" s="181" t="s">
        <v>1360</v>
      </c>
      <c r="S59" s="181" t="s">
        <v>1360</v>
      </c>
      <c r="T59" s="181" t="s">
        <v>1360</v>
      </c>
      <c r="U59" s="513" t="s">
        <v>1392</v>
      </c>
      <c r="V59" s="132" t="s">
        <v>159</v>
      </c>
      <c r="W59" s="265"/>
    </row>
    <row r="60" spans="1:23" ht="61.2" customHeight="1">
      <c r="A60" s="127">
        <v>57</v>
      </c>
      <c r="B60" s="500" t="s">
        <v>516</v>
      </c>
      <c r="C60" s="139" t="s">
        <v>517</v>
      </c>
      <c r="D60" s="149" t="s">
        <v>518</v>
      </c>
      <c r="E60" s="88" t="s">
        <v>172</v>
      </c>
      <c r="F60" s="141"/>
      <c r="G60" s="228">
        <v>2021</v>
      </c>
      <c r="H60" s="230"/>
      <c r="I60" s="230"/>
      <c r="J60" s="230">
        <v>3387</v>
      </c>
      <c r="K60" s="230">
        <v>55</v>
      </c>
      <c r="L60" s="228">
        <v>1</v>
      </c>
      <c r="M60" s="142">
        <v>44523</v>
      </c>
      <c r="N60" s="149" t="s">
        <v>519</v>
      </c>
      <c r="O60" s="520">
        <v>46345</v>
      </c>
      <c r="P60" s="21">
        <v>3854</v>
      </c>
      <c r="Q60" s="231" t="s">
        <v>445</v>
      </c>
      <c r="R60" s="181" t="s">
        <v>1360</v>
      </c>
      <c r="S60" s="181" t="s">
        <v>1360</v>
      </c>
      <c r="T60" s="181" t="s">
        <v>1360</v>
      </c>
      <c r="U60" s="513" t="s">
        <v>1390</v>
      </c>
      <c r="V60" s="132" t="s">
        <v>159</v>
      </c>
      <c r="W60" s="134"/>
    </row>
    <row r="61" spans="1:23" ht="61.2" customHeight="1">
      <c r="A61" s="130">
        <v>58</v>
      </c>
      <c r="B61" s="500" t="s">
        <v>520</v>
      </c>
      <c r="C61" s="139" t="s">
        <v>517</v>
      </c>
      <c r="D61" s="149" t="s">
        <v>518</v>
      </c>
      <c r="E61" s="88" t="s">
        <v>172</v>
      </c>
      <c r="F61" s="141"/>
      <c r="G61" s="228">
        <v>2021</v>
      </c>
      <c r="H61" s="230"/>
      <c r="I61" s="230"/>
      <c r="J61" s="230">
        <v>3387</v>
      </c>
      <c r="K61" s="230">
        <v>55</v>
      </c>
      <c r="L61" s="228">
        <v>1</v>
      </c>
      <c r="M61" s="142">
        <v>44523</v>
      </c>
      <c r="N61" s="149" t="s">
        <v>521</v>
      </c>
      <c r="O61" s="520">
        <v>46348</v>
      </c>
      <c r="P61" s="21">
        <v>4440</v>
      </c>
      <c r="Q61" s="231" t="s">
        <v>445</v>
      </c>
      <c r="R61" s="181" t="s">
        <v>1360</v>
      </c>
      <c r="S61" s="181" t="s">
        <v>1360</v>
      </c>
      <c r="T61" s="181" t="s">
        <v>1360</v>
      </c>
      <c r="U61" s="513" t="s">
        <v>1391</v>
      </c>
      <c r="V61" s="132" t="s">
        <v>159</v>
      </c>
      <c r="W61" s="134"/>
    </row>
    <row r="62" spans="1:23" ht="61.2" customHeight="1">
      <c r="A62" s="127">
        <v>59</v>
      </c>
      <c r="B62" s="500" t="s">
        <v>522</v>
      </c>
      <c r="C62" s="139" t="s">
        <v>523</v>
      </c>
      <c r="D62" s="149" t="s">
        <v>176</v>
      </c>
      <c r="E62" s="144" t="s">
        <v>524</v>
      </c>
      <c r="F62" s="141" t="s">
        <v>525</v>
      </c>
      <c r="G62" s="228">
        <v>2021</v>
      </c>
      <c r="H62" s="230"/>
      <c r="I62" s="230"/>
      <c r="J62" s="230"/>
      <c r="K62" s="230"/>
      <c r="L62" s="228">
        <v>0</v>
      </c>
      <c r="M62" s="142">
        <v>44524</v>
      </c>
      <c r="N62" s="149" t="s">
        <v>526</v>
      </c>
      <c r="O62" s="520">
        <v>46360</v>
      </c>
      <c r="P62" s="518"/>
      <c r="Q62" s="231" t="s">
        <v>445</v>
      </c>
      <c r="R62" s="181" t="s">
        <v>1360</v>
      </c>
      <c r="S62" s="181" t="s">
        <v>1360</v>
      </c>
      <c r="T62" s="181" t="s">
        <v>136</v>
      </c>
      <c r="U62" s="513">
        <v>55000</v>
      </c>
      <c r="V62" s="132" t="s">
        <v>159</v>
      </c>
      <c r="W62" s="134"/>
    </row>
    <row r="63" spans="1:23" ht="61.2" customHeight="1">
      <c r="A63" s="127">
        <v>60</v>
      </c>
      <c r="B63" s="499" t="s">
        <v>527</v>
      </c>
      <c r="C63" s="259" t="s">
        <v>528</v>
      </c>
      <c r="D63" s="141" t="s">
        <v>176</v>
      </c>
      <c r="E63" s="144" t="s">
        <v>177</v>
      </c>
      <c r="F63" s="141" t="s">
        <v>529</v>
      </c>
      <c r="G63" s="228">
        <v>2023</v>
      </c>
      <c r="H63" s="230">
        <v>5500</v>
      </c>
      <c r="I63" s="230">
        <v>7100</v>
      </c>
      <c r="J63" s="230"/>
      <c r="K63" s="230"/>
      <c r="L63" s="228">
        <v>0</v>
      </c>
      <c r="M63" s="142">
        <v>45243</v>
      </c>
      <c r="N63" s="88" t="s">
        <v>530</v>
      </c>
      <c r="O63" s="520">
        <v>46360</v>
      </c>
      <c r="P63" s="518"/>
      <c r="Q63" s="231" t="s">
        <v>445</v>
      </c>
      <c r="R63" s="181" t="s">
        <v>1360</v>
      </c>
      <c r="S63" s="181" t="s">
        <v>1360</v>
      </c>
      <c r="T63" s="181" t="s">
        <v>136</v>
      </c>
      <c r="U63" s="513">
        <v>65000</v>
      </c>
      <c r="V63" s="132" t="s">
        <v>159</v>
      </c>
      <c r="W63" s="134"/>
    </row>
    <row r="64" spans="1:23" ht="61.2" customHeight="1">
      <c r="A64" s="127">
        <v>61</v>
      </c>
      <c r="B64" s="500" t="s">
        <v>531</v>
      </c>
      <c r="C64" s="139" t="s">
        <v>532</v>
      </c>
      <c r="D64" s="149" t="s">
        <v>533</v>
      </c>
      <c r="E64" s="144" t="s">
        <v>534</v>
      </c>
      <c r="F64" s="141"/>
      <c r="G64" s="228">
        <v>2022</v>
      </c>
      <c r="H64" s="230" t="s">
        <v>535</v>
      </c>
      <c r="I64" s="230">
        <v>750</v>
      </c>
      <c r="J64" s="230"/>
      <c r="K64" s="230"/>
      <c r="L64" s="228">
        <v>0</v>
      </c>
      <c r="M64" s="142">
        <v>44599</v>
      </c>
      <c r="N64" s="149" t="s">
        <v>536</v>
      </c>
      <c r="O64" s="22" t="s">
        <v>833</v>
      </c>
      <c r="P64" s="518"/>
      <c r="Q64" s="231" t="s">
        <v>445</v>
      </c>
      <c r="R64" s="181" t="s">
        <v>1360</v>
      </c>
      <c r="S64" s="181" t="s">
        <v>1360</v>
      </c>
      <c r="T64" s="181" t="s">
        <v>136</v>
      </c>
      <c r="U64" s="513">
        <v>4500</v>
      </c>
      <c r="V64" s="132" t="s">
        <v>159</v>
      </c>
      <c r="W64" s="134"/>
    </row>
    <row r="65" spans="1:23" ht="61.2" customHeight="1">
      <c r="A65" s="130">
        <v>62</v>
      </c>
      <c r="B65" s="491" t="s">
        <v>537</v>
      </c>
      <c r="C65" s="227" t="s">
        <v>538</v>
      </c>
      <c r="D65" s="141" t="s">
        <v>539</v>
      </c>
      <c r="E65" s="141" t="s">
        <v>540</v>
      </c>
      <c r="F65" s="141" t="s">
        <v>385</v>
      </c>
      <c r="G65" s="228">
        <v>2022</v>
      </c>
      <c r="H65" s="230">
        <v>2311</v>
      </c>
      <c r="I65" s="230">
        <v>3000</v>
      </c>
      <c r="J65" s="230"/>
      <c r="K65" s="230"/>
      <c r="L65" s="228">
        <v>0</v>
      </c>
      <c r="M65" s="142">
        <v>44694</v>
      </c>
      <c r="N65" s="141" t="s">
        <v>541</v>
      </c>
      <c r="O65" s="520">
        <v>46520</v>
      </c>
      <c r="P65" s="518"/>
      <c r="Q65" s="231" t="s">
        <v>445</v>
      </c>
      <c r="R65" s="181" t="s">
        <v>1360</v>
      </c>
      <c r="S65" s="181" t="s">
        <v>1360</v>
      </c>
      <c r="T65" s="234" t="s">
        <v>136</v>
      </c>
      <c r="U65" s="512">
        <v>20000</v>
      </c>
      <c r="V65" s="132" t="s">
        <v>159</v>
      </c>
      <c r="W65" s="134"/>
    </row>
    <row r="66" spans="1:23" ht="61.2" customHeight="1">
      <c r="A66" s="127">
        <v>63</v>
      </c>
      <c r="B66" s="491" t="s">
        <v>542</v>
      </c>
      <c r="C66" s="227" t="s">
        <v>543</v>
      </c>
      <c r="D66" s="141" t="s">
        <v>544</v>
      </c>
      <c r="E66" s="141" t="s">
        <v>545</v>
      </c>
      <c r="F66" s="253" t="s">
        <v>546</v>
      </c>
      <c r="G66" s="228">
        <v>2022</v>
      </c>
      <c r="H66" s="230">
        <v>0</v>
      </c>
      <c r="I66" s="230">
        <v>1300</v>
      </c>
      <c r="J66" s="230"/>
      <c r="K66" s="230"/>
      <c r="L66" s="228">
        <v>0</v>
      </c>
      <c r="M66" s="142">
        <v>44694</v>
      </c>
      <c r="N66" s="141" t="s">
        <v>547</v>
      </c>
      <c r="O66" s="520">
        <v>46520</v>
      </c>
      <c r="P66" s="518"/>
      <c r="Q66" s="231" t="s">
        <v>445</v>
      </c>
      <c r="R66" s="181" t="s">
        <v>1360</v>
      </c>
      <c r="S66" s="181" t="s">
        <v>1360</v>
      </c>
      <c r="T66" s="234" t="s">
        <v>136</v>
      </c>
      <c r="U66" s="512">
        <v>60000</v>
      </c>
      <c r="V66" s="132" t="s">
        <v>159</v>
      </c>
      <c r="W66" s="134"/>
    </row>
    <row r="67" spans="1:23" ht="61.2" customHeight="1">
      <c r="A67" s="127">
        <v>64</v>
      </c>
      <c r="B67" s="499" t="s">
        <v>548</v>
      </c>
      <c r="C67" s="259" t="s">
        <v>549</v>
      </c>
      <c r="D67" s="144" t="s">
        <v>550</v>
      </c>
      <c r="E67" s="88" t="s">
        <v>96</v>
      </c>
      <c r="F67" s="144" t="s">
        <v>551</v>
      </c>
      <c r="G67" s="88">
        <v>2022</v>
      </c>
      <c r="H67" s="230" t="s">
        <v>184</v>
      </c>
      <c r="I67" s="88"/>
      <c r="J67" s="88">
        <v>999</v>
      </c>
      <c r="K67" s="88">
        <v>67</v>
      </c>
      <c r="L67" s="88">
        <v>5</v>
      </c>
      <c r="M67" s="268">
        <v>44869</v>
      </c>
      <c r="N67" s="88" t="s">
        <v>552</v>
      </c>
      <c r="O67" s="520">
        <v>46326</v>
      </c>
      <c r="P67" s="21">
        <v>40773</v>
      </c>
      <c r="Q67" s="231" t="s">
        <v>553</v>
      </c>
      <c r="R67" s="181" t="s">
        <v>1360</v>
      </c>
      <c r="S67" s="181" t="s">
        <v>1360</v>
      </c>
      <c r="T67" s="181" t="s">
        <v>856</v>
      </c>
      <c r="U67" s="514">
        <v>44800</v>
      </c>
      <c r="V67" s="132" t="s">
        <v>159</v>
      </c>
      <c r="W67" s="148"/>
    </row>
    <row r="68" spans="1:23" ht="61.2" customHeight="1">
      <c r="A68" s="127">
        <v>65</v>
      </c>
      <c r="B68" s="499" t="s">
        <v>1358</v>
      </c>
      <c r="C68" s="227" t="s">
        <v>173</v>
      </c>
      <c r="D68" s="88" t="s">
        <v>554</v>
      </c>
      <c r="E68" s="141" t="s">
        <v>375</v>
      </c>
      <c r="F68" s="141"/>
      <c r="G68" s="228">
        <v>2008</v>
      </c>
      <c r="H68" s="230">
        <v>1550</v>
      </c>
      <c r="I68" s="230">
        <v>2000</v>
      </c>
      <c r="J68" s="230"/>
      <c r="K68" s="230"/>
      <c r="L68" s="228">
        <v>0</v>
      </c>
      <c r="M68" s="142" t="s">
        <v>555</v>
      </c>
      <c r="N68" s="88" t="s">
        <v>556</v>
      </c>
      <c r="O68" s="520">
        <v>46627</v>
      </c>
      <c r="P68" s="518"/>
      <c r="Q68" s="231" t="s">
        <v>445</v>
      </c>
      <c r="R68" s="181" t="s">
        <v>1360</v>
      </c>
      <c r="S68" s="181" t="s">
        <v>1360</v>
      </c>
      <c r="T68" s="181" t="s">
        <v>136</v>
      </c>
      <c r="U68" s="512">
        <v>6500</v>
      </c>
      <c r="V68" s="132" t="s">
        <v>159</v>
      </c>
      <c r="W68" s="134"/>
    </row>
    <row r="69" spans="1:23" ht="61.2" customHeight="1">
      <c r="A69" s="130">
        <v>66</v>
      </c>
      <c r="B69" s="499" t="s">
        <v>557</v>
      </c>
      <c r="C69" s="227" t="s">
        <v>173</v>
      </c>
      <c r="D69" s="88" t="s">
        <v>558</v>
      </c>
      <c r="E69" s="141" t="s">
        <v>375</v>
      </c>
      <c r="F69" s="141"/>
      <c r="G69" s="228">
        <v>2008</v>
      </c>
      <c r="H69" s="230">
        <v>1005</v>
      </c>
      <c r="I69" s="230">
        <v>1400</v>
      </c>
      <c r="J69" s="230"/>
      <c r="K69" s="230"/>
      <c r="L69" s="228">
        <v>0</v>
      </c>
      <c r="M69" s="142" t="s">
        <v>559</v>
      </c>
      <c r="N69" s="88" t="s">
        <v>560</v>
      </c>
      <c r="O69" s="520">
        <v>46325</v>
      </c>
      <c r="P69" s="518"/>
      <c r="Q69" s="231" t="s">
        <v>445</v>
      </c>
      <c r="R69" s="181" t="s">
        <v>1360</v>
      </c>
      <c r="S69" s="181" t="s">
        <v>1360</v>
      </c>
      <c r="T69" s="181" t="s">
        <v>136</v>
      </c>
      <c r="U69" s="512">
        <v>6000</v>
      </c>
      <c r="V69" s="132" t="s">
        <v>159</v>
      </c>
      <c r="W69" s="134"/>
    </row>
    <row r="70" spans="1:23" ht="61.2" customHeight="1">
      <c r="A70" s="127">
        <v>67</v>
      </c>
      <c r="B70" s="499" t="s">
        <v>561</v>
      </c>
      <c r="C70" s="227" t="s">
        <v>173</v>
      </c>
      <c r="D70" s="141" t="s">
        <v>554</v>
      </c>
      <c r="E70" s="141" t="s">
        <v>375</v>
      </c>
      <c r="F70" s="141"/>
      <c r="G70" s="228">
        <v>2018</v>
      </c>
      <c r="H70" s="230">
        <v>1600</v>
      </c>
      <c r="I70" s="230">
        <v>2000</v>
      </c>
      <c r="J70" s="230"/>
      <c r="K70" s="230"/>
      <c r="L70" s="228">
        <v>0</v>
      </c>
      <c r="M70" s="142" t="s">
        <v>562</v>
      </c>
      <c r="N70" s="88" t="s">
        <v>563</v>
      </c>
      <c r="O70" s="520">
        <v>46570</v>
      </c>
      <c r="P70" s="518"/>
      <c r="Q70" s="231" t="s">
        <v>445</v>
      </c>
      <c r="R70" s="181" t="s">
        <v>1360</v>
      </c>
      <c r="S70" s="181" t="s">
        <v>1360</v>
      </c>
      <c r="T70" s="181" t="s">
        <v>136</v>
      </c>
      <c r="U70" s="512">
        <v>7000</v>
      </c>
      <c r="V70" s="132" t="s">
        <v>159</v>
      </c>
      <c r="W70" s="134"/>
    </row>
    <row r="71" spans="1:23" ht="61.2" customHeight="1">
      <c r="A71" s="127">
        <v>68</v>
      </c>
      <c r="B71" s="499" t="s">
        <v>564</v>
      </c>
      <c r="C71" s="227" t="s">
        <v>174</v>
      </c>
      <c r="D71" s="88" t="s">
        <v>565</v>
      </c>
      <c r="E71" s="144" t="s">
        <v>175</v>
      </c>
      <c r="F71" s="141"/>
      <c r="G71" s="228">
        <v>2014</v>
      </c>
      <c r="H71" s="230"/>
      <c r="I71" s="230">
        <v>1300</v>
      </c>
      <c r="J71" s="230"/>
      <c r="K71" s="230"/>
      <c r="L71" s="228">
        <v>0</v>
      </c>
      <c r="M71" s="142" t="s">
        <v>566</v>
      </c>
      <c r="N71" s="88" t="s">
        <v>567</v>
      </c>
      <c r="O71" s="520">
        <v>46288</v>
      </c>
      <c r="P71" s="518"/>
      <c r="Q71" s="231" t="s">
        <v>445</v>
      </c>
      <c r="R71" s="181" t="s">
        <v>1360</v>
      </c>
      <c r="S71" s="181" t="s">
        <v>1360</v>
      </c>
      <c r="T71" s="181" t="s">
        <v>136</v>
      </c>
      <c r="U71" s="512">
        <v>50000</v>
      </c>
      <c r="V71" s="132" t="s">
        <v>159</v>
      </c>
      <c r="W71" s="134"/>
    </row>
    <row r="72" spans="1:23" ht="61.2" customHeight="1">
      <c r="A72" s="127">
        <v>69</v>
      </c>
      <c r="B72" s="503" t="s">
        <v>1359</v>
      </c>
      <c r="C72" s="227" t="s">
        <v>174</v>
      </c>
      <c r="D72" s="88" t="s">
        <v>568</v>
      </c>
      <c r="E72" s="144" t="s">
        <v>175</v>
      </c>
      <c r="F72" s="141"/>
      <c r="G72" s="228">
        <v>2001</v>
      </c>
      <c r="H72" s="230"/>
      <c r="I72" s="230"/>
      <c r="J72" s="230"/>
      <c r="K72" s="230"/>
      <c r="L72" s="228">
        <v>0</v>
      </c>
      <c r="M72" s="142" t="s">
        <v>569</v>
      </c>
      <c r="N72" s="88" t="s">
        <v>911</v>
      </c>
      <c r="O72" s="520">
        <v>46514</v>
      </c>
      <c r="P72" s="518"/>
      <c r="Q72" s="231" t="s">
        <v>445</v>
      </c>
      <c r="R72" s="181" t="s">
        <v>1360</v>
      </c>
      <c r="S72" s="181" t="s">
        <v>1360</v>
      </c>
      <c r="T72" s="181" t="s">
        <v>136</v>
      </c>
      <c r="U72" s="512">
        <v>5000</v>
      </c>
      <c r="V72" s="132" t="s">
        <v>159</v>
      </c>
      <c r="W72" s="134"/>
    </row>
    <row r="73" spans="1:23" ht="61.2" customHeight="1">
      <c r="A73" s="130">
        <v>70</v>
      </c>
      <c r="B73" s="499" t="s">
        <v>570</v>
      </c>
      <c r="C73" s="259" t="s">
        <v>423</v>
      </c>
      <c r="D73" s="88" t="s">
        <v>571</v>
      </c>
      <c r="E73" s="88" t="s">
        <v>96</v>
      </c>
      <c r="F73" s="197" t="s">
        <v>572</v>
      </c>
      <c r="G73" s="88">
        <v>2021</v>
      </c>
      <c r="H73" s="230" t="s">
        <v>184</v>
      </c>
      <c r="I73" s="88">
        <v>2225</v>
      </c>
      <c r="J73" s="88">
        <v>2487</v>
      </c>
      <c r="K73" s="88">
        <v>131</v>
      </c>
      <c r="L73" s="88">
        <v>5</v>
      </c>
      <c r="M73" s="88" t="s">
        <v>573</v>
      </c>
      <c r="N73" s="88" t="s">
        <v>574</v>
      </c>
      <c r="O73" s="520">
        <v>46287</v>
      </c>
      <c r="P73" s="21">
        <v>82882</v>
      </c>
      <c r="Q73" s="231" t="s">
        <v>445</v>
      </c>
      <c r="R73" s="181" t="s">
        <v>1360</v>
      </c>
      <c r="S73" s="181" t="s">
        <v>1360</v>
      </c>
      <c r="T73" s="181" t="s">
        <v>1360</v>
      </c>
      <c r="U73" s="514">
        <v>115700</v>
      </c>
      <c r="V73" s="132" t="s">
        <v>159</v>
      </c>
      <c r="W73" s="148"/>
    </row>
    <row r="74" spans="1:23" ht="61.2" customHeight="1">
      <c r="A74" s="127">
        <v>71</v>
      </c>
      <c r="B74" s="499" t="s">
        <v>575</v>
      </c>
      <c r="C74" s="259" t="s">
        <v>174</v>
      </c>
      <c r="D74" s="88" t="s">
        <v>576</v>
      </c>
      <c r="E74" s="144" t="s">
        <v>577</v>
      </c>
      <c r="F74" s="144" t="s">
        <v>578</v>
      </c>
      <c r="G74" s="88">
        <v>2021</v>
      </c>
      <c r="H74" s="269"/>
      <c r="I74" s="88">
        <v>2500</v>
      </c>
      <c r="J74" s="228" t="s">
        <v>184</v>
      </c>
      <c r="K74" s="88"/>
      <c r="L74" s="228">
        <v>0</v>
      </c>
      <c r="M74" s="88" t="s">
        <v>579</v>
      </c>
      <c r="N74" s="88" t="s">
        <v>580</v>
      </c>
      <c r="O74" s="520">
        <v>46296</v>
      </c>
      <c r="P74" s="518"/>
      <c r="Q74" s="231" t="s">
        <v>445</v>
      </c>
      <c r="R74" s="181" t="s">
        <v>1360</v>
      </c>
      <c r="S74" s="181" t="s">
        <v>1360</v>
      </c>
      <c r="T74" s="181" t="s">
        <v>136</v>
      </c>
      <c r="U74" s="514">
        <v>160000</v>
      </c>
      <c r="V74" s="132" t="s">
        <v>159</v>
      </c>
      <c r="W74" s="147"/>
    </row>
    <row r="75" spans="1:23" ht="61.2" customHeight="1">
      <c r="A75" s="127">
        <v>72</v>
      </c>
      <c r="B75" s="499" t="s">
        <v>178</v>
      </c>
      <c r="C75" s="227" t="s">
        <v>581</v>
      </c>
      <c r="D75" s="88" t="s">
        <v>582</v>
      </c>
      <c r="E75" s="144" t="s">
        <v>179</v>
      </c>
      <c r="F75" s="225" t="s">
        <v>912</v>
      </c>
      <c r="G75" s="88">
        <v>2021</v>
      </c>
      <c r="H75" s="269"/>
      <c r="I75" s="88"/>
      <c r="J75" s="228">
        <v>8300</v>
      </c>
      <c r="K75" s="88" t="s">
        <v>583</v>
      </c>
      <c r="L75" s="228">
        <v>1</v>
      </c>
      <c r="M75" s="228" t="s">
        <v>184</v>
      </c>
      <c r="N75" s="145" t="s">
        <v>584</v>
      </c>
      <c r="O75" s="440"/>
      <c r="P75" s="518"/>
      <c r="Q75" s="231" t="s">
        <v>445</v>
      </c>
      <c r="R75" s="181" t="s">
        <v>1360</v>
      </c>
      <c r="S75" s="181" t="s">
        <v>1360</v>
      </c>
      <c r="T75" s="181" t="s">
        <v>1360</v>
      </c>
      <c r="U75" s="514">
        <v>125000</v>
      </c>
      <c r="V75" s="132" t="s">
        <v>159</v>
      </c>
      <c r="W75" s="147"/>
    </row>
    <row r="76" spans="1:23" ht="61.2" customHeight="1">
      <c r="A76" s="127">
        <v>73</v>
      </c>
      <c r="B76" s="497" t="s">
        <v>771</v>
      </c>
      <c r="C76" s="227" t="s">
        <v>681</v>
      </c>
      <c r="D76" s="141" t="s">
        <v>772</v>
      </c>
      <c r="E76" s="141" t="s">
        <v>96</v>
      </c>
      <c r="F76" s="141"/>
      <c r="G76" s="228">
        <v>2024</v>
      </c>
      <c r="H76" s="230">
        <v>523</v>
      </c>
      <c r="I76" s="230"/>
      <c r="J76" s="229">
        <v>1498</v>
      </c>
      <c r="K76" s="229">
        <v>110</v>
      </c>
      <c r="L76" s="232">
        <v>5</v>
      </c>
      <c r="M76" s="142" t="s">
        <v>773</v>
      </c>
      <c r="N76" s="218" t="s">
        <v>774</v>
      </c>
      <c r="O76" s="520">
        <v>46627</v>
      </c>
      <c r="P76" s="21">
        <v>83090</v>
      </c>
      <c r="Q76" s="231" t="s">
        <v>445</v>
      </c>
      <c r="R76" s="181" t="s">
        <v>1360</v>
      </c>
      <c r="S76" s="181" t="s">
        <v>1360</v>
      </c>
      <c r="T76" s="181" t="s">
        <v>1360</v>
      </c>
      <c r="U76" s="515">
        <v>81000</v>
      </c>
      <c r="V76" s="132" t="s">
        <v>159</v>
      </c>
      <c r="W76" s="148"/>
    </row>
    <row r="77" spans="1:23" ht="61.2" customHeight="1">
      <c r="A77" s="130">
        <v>74</v>
      </c>
      <c r="B77" s="497" t="s">
        <v>178</v>
      </c>
      <c r="C77" s="227" t="s">
        <v>913</v>
      </c>
      <c r="D77" s="141" t="s">
        <v>914</v>
      </c>
      <c r="E77" s="144" t="s">
        <v>179</v>
      </c>
      <c r="F77" s="141" t="s">
        <v>779</v>
      </c>
      <c r="G77" s="228">
        <v>2024</v>
      </c>
      <c r="H77" s="230"/>
      <c r="I77" s="270" t="s">
        <v>780</v>
      </c>
      <c r="J77" s="230" t="s">
        <v>184</v>
      </c>
      <c r="K77" s="230" t="s">
        <v>184</v>
      </c>
      <c r="L77" s="228">
        <v>0</v>
      </c>
      <c r="M77" s="181" t="s">
        <v>847</v>
      </c>
      <c r="N77" s="88">
        <v>17857</v>
      </c>
      <c r="O77" s="520"/>
      <c r="P77" s="518"/>
      <c r="Q77" s="231" t="s">
        <v>445</v>
      </c>
      <c r="R77" s="181" t="s">
        <v>1360</v>
      </c>
      <c r="S77" s="181" t="s">
        <v>1360</v>
      </c>
      <c r="T77" s="181" t="s">
        <v>136</v>
      </c>
      <c r="U77" s="513">
        <v>185000</v>
      </c>
      <c r="V77" s="132" t="s">
        <v>159</v>
      </c>
      <c r="W77" s="265"/>
    </row>
    <row r="78" spans="1:23" ht="61.2" customHeight="1">
      <c r="A78" s="127">
        <v>75</v>
      </c>
      <c r="B78" s="504" t="s">
        <v>372</v>
      </c>
      <c r="C78" s="227" t="s">
        <v>373</v>
      </c>
      <c r="D78" s="141" t="s">
        <v>374</v>
      </c>
      <c r="E78" s="141" t="s">
        <v>375</v>
      </c>
      <c r="F78" s="141" t="s">
        <v>376</v>
      </c>
      <c r="G78" s="228">
        <v>2010</v>
      </c>
      <c r="H78" s="230">
        <v>1980</v>
      </c>
      <c r="I78" s="230">
        <v>2500</v>
      </c>
      <c r="J78" s="229" t="s">
        <v>342</v>
      </c>
      <c r="K78" s="229" t="s">
        <v>342</v>
      </c>
      <c r="L78" s="232">
        <v>0</v>
      </c>
      <c r="M78" s="142" t="s">
        <v>377</v>
      </c>
      <c r="N78" s="218" t="s">
        <v>378</v>
      </c>
      <c r="O78" s="520">
        <v>46555</v>
      </c>
      <c r="P78" s="518"/>
      <c r="Q78" s="231" t="s">
        <v>445</v>
      </c>
      <c r="R78" s="181" t="s">
        <v>1360</v>
      </c>
      <c r="S78" s="181" t="s">
        <v>1360</v>
      </c>
      <c r="T78" s="181" t="s">
        <v>136</v>
      </c>
      <c r="U78" s="512">
        <v>5500</v>
      </c>
      <c r="V78" s="132" t="s">
        <v>159</v>
      </c>
      <c r="W78" s="133"/>
    </row>
    <row r="79" spans="1:23" ht="61.2" customHeight="1">
      <c r="A79" s="127">
        <v>76</v>
      </c>
      <c r="B79" s="497" t="s">
        <v>775</v>
      </c>
      <c r="C79" s="259" t="s">
        <v>538</v>
      </c>
      <c r="D79" s="141" t="s">
        <v>776</v>
      </c>
      <c r="E79" s="144" t="s">
        <v>777</v>
      </c>
      <c r="F79" s="141"/>
      <c r="G79" s="228">
        <v>2024</v>
      </c>
      <c r="H79" s="230">
        <v>2636</v>
      </c>
      <c r="I79" s="230">
        <v>3500</v>
      </c>
      <c r="J79" s="230" t="s">
        <v>184</v>
      </c>
      <c r="K79" s="230" t="s">
        <v>184</v>
      </c>
      <c r="L79" s="228">
        <v>0</v>
      </c>
      <c r="M79" s="142">
        <v>45421</v>
      </c>
      <c r="N79" s="88" t="s">
        <v>778</v>
      </c>
      <c r="O79" s="520">
        <v>46516</v>
      </c>
      <c r="P79" s="519"/>
      <c r="Q79" s="231" t="s">
        <v>445</v>
      </c>
      <c r="R79" s="181" t="s">
        <v>1360</v>
      </c>
      <c r="S79" s="181" t="s">
        <v>1360</v>
      </c>
      <c r="T79" s="234" t="s">
        <v>136</v>
      </c>
      <c r="U79" s="513">
        <v>30000</v>
      </c>
      <c r="V79" s="271" t="s">
        <v>159</v>
      </c>
      <c r="W79" s="134"/>
    </row>
    <row r="80" spans="1:23" ht="61.2" customHeight="1">
      <c r="A80" s="127">
        <v>77</v>
      </c>
      <c r="B80" s="497" t="s">
        <v>915</v>
      </c>
      <c r="C80" s="227" t="s">
        <v>523</v>
      </c>
      <c r="D80" s="145" t="s">
        <v>916</v>
      </c>
      <c r="E80" s="145" t="s">
        <v>177</v>
      </c>
      <c r="F80" s="145" t="s">
        <v>917</v>
      </c>
      <c r="G80" s="240">
        <v>2025</v>
      </c>
      <c r="H80" s="242"/>
      <c r="I80" s="242">
        <v>11000</v>
      </c>
      <c r="J80" s="272"/>
      <c r="K80" s="272"/>
      <c r="L80" s="273">
        <v>0</v>
      </c>
      <c r="M80" s="224">
        <v>45896</v>
      </c>
      <c r="N80" s="239" t="s">
        <v>918</v>
      </c>
      <c r="O80" s="528">
        <v>46261</v>
      </c>
      <c r="P80" s="518"/>
      <c r="Q80" s="231" t="s">
        <v>919</v>
      </c>
      <c r="R80" s="181" t="s">
        <v>1360</v>
      </c>
      <c r="S80" s="181" t="s">
        <v>1360</v>
      </c>
      <c r="T80" s="234" t="s">
        <v>136</v>
      </c>
      <c r="U80" s="515">
        <v>86206.76</v>
      </c>
      <c r="V80" s="271" t="s">
        <v>159</v>
      </c>
      <c r="W80" s="274" t="s">
        <v>920</v>
      </c>
    </row>
    <row r="81" spans="1:24" ht="81.599999999999994" customHeight="1">
      <c r="A81" s="130">
        <v>78</v>
      </c>
      <c r="B81" s="491" t="s">
        <v>1401</v>
      </c>
      <c r="C81" s="508" t="s">
        <v>1402</v>
      </c>
      <c r="D81" s="141" t="s">
        <v>1403</v>
      </c>
      <c r="E81" s="141" t="s">
        <v>1404</v>
      </c>
      <c r="F81" s="218" t="s">
        <v>855</v>
      </c>
      <c r="G81" s="228">
        <v>2026</v>
      </c>
      <c r="H81" s="229">
        <v>280</v>
      </c>
      <c r="I81" s="230">
        <v>750</v>
      </c>
      <c r="J81" s="229" t="s">
        <v>184</v>
      </c>
      <c r="K81" s="230" t="s">
        <v>184</v>
      </c>
      <c r="L81" s="228">
        <v>0</v>
      </c>
      <c r="M81" s="142">
        <v>46316</v>
      </c>
      <c r="N81" s="218" t="s">
        <v>1405</v>
      </c>
      <c r="O81" s="224"/>
      <c r="P81" s="225"/>
      <c r="Q81" s="231" t="s">
        <v>919</v>
      </c>
      <c r="R81" s="181" t="s">
        <v>1406</v>
      </c>
      <c r="S81" s="181" t="s">
        <v>1406</v>
      </c>
      <c r="T81" s="546" t="s">
        <v>136</v>
      </c>
      <c r="U81" s="506">
        <v>24800</v>
      </c>
      <c r="V81" s="128" t="s">
        <v>159</v>
      </c>
      <c r="W81" s="129" t="s">
        <v>1407</v>
      </c>
      <c r="X81" s="509"/>
    </row>
    <row r="82" spans="1:24" ht="61.2" customHeight="1">
      <c r="A82" s="127">
        <v>79</v>
      </c>
      <c r="B82" s="490" t="s">
        <v>1373</v>
      </c>
      <c r="C82" s="508" t="s">
        <v>523</v>
      </c>
      <c r="D82" s="217" t="s">
        <v>1374</v>
      </c>
      <c r="E82" s="217" t="s">
        <v>177</v>
      </c>
      <c r="F82" s="218" t="s">
        <v>855</v>
      </c>
      <c r="G82" s="219">
        <v>2026</v>
      </c>
      <c r="H82" s="220">
        <v>12000</v>
      </c>
      <c r="I82" s="221">
        <v>16350</v>
      </c>
      <c r="J82" s="220" t="s">
        <v>184</v>
      </c>
      <c r="K82" s="221" t="s">
        <v>184</v>
      </c>
      <c r="L82" s="219">
        <v>0</v>
      </c>
      <c r="M82" s="222">
        <v>46303</v>
      </c>
      <c r="N82" s="223" t="s">
        <v>1375</v>
      </c>
      <c r="O82" s="520"/>
      <c r="P82" s="21"/>
      <c r="Q82" s="231" t="s">
        <v>919</v>
      </c>
      <c r="R82" s="181" t="s">
        <v>1360</v>
      </c>
      <c r="S82" s="181" t="s">
        <v>1360</v>
      </c>
      <c r="T82" s="234" t="s">
        <v>136</v>
      </c>
      <c r="U82" s="506">
        <v>104888.03</v>
      </c>
      <c r="V82" s="128" t="s">
        <v>159</v>
      </c>
      <c r="W82" s="129" t="s">
        <v>1376</v>
      </c>
      <c r="X82" s="509"/>
    </row>
    <row r="83" spans="1:24" ht="61.2" customHeight="1">
      <c r="A83" s="127">
        <v>80</v>
      </c>
      <c r="B83" s="491" t="s">
        <v>1377</v>
      </c>
      <c r="C83" s="508" t="s">
        <v>523</v>
      </c>
      <c r="D83" s="141" t="s">
        <v>1378</v>
      </c>
      <c r="E83" s="141" t="s">
        <v>177</v>
      </c>
      <c r="F83" s="218" t="s">
        <v>855</v>
      </c>
      <c r="G83" s="228">
        <v>2026</v>
      </c>
      <c r="H83" s="229">
        <v>7000</v>
      </c>
      <c r="I83" s="230">
        <v>9700</v>
      </c>
      <c r="J83" s="229" t="s">
        <v>184</v>
      </c>
      <c r="K83" s="230" t="s">
        <v>184</v>
      </c>
      <c r="L83" s="228">
        <v>0</v>
      </c>
      <c r="M83" s="142">
        <v>46303</v>
      </c>
      <c r="N83" s="223" t="s">
        <v>1379</v>
      </c>
      <c r="O83" s="520"/>
      <c r="P83" s="21"/>
      <c r="Q83" s="231" t="s">
        <v>919</v>
      </c>
      <c r="R83" s="181" t="s">
        <v>1360</v>
      </c>
      <c r="S83" s="181" t="s">
        <v>1360</v>
      </c>
      <c r="T83" s="234" t="s">
        <v>136</v>
      </c>
      <c r="U83" s="507">
        <v>77704.87</v>
      </c>
      <c r="V83" s="132" t="s">
        <v>159</v>
      </c>
      <c r="W83" s="134" t="s">
        <v>1380</v>
      </c>
      <c r="X83" s="509"/>
    </row>
    <row r="84" spans="1:24" ht="61.2" customHeight="1">
      <c r="A84" s="127">
        <v>81</v>
      </c>
      <c r="B84" s="492" t="s">
        <v>921</v>
      </c>
      <c r="C84" s="275" t="s">
        <v>490</v>
      </c>
      <c r="D84" s="141" t="s">
        <v>922</v>
      </c>
      <c r="E84" s="144" t="s">
        <v>97</v>
      </c>
      <c r="F84" s="218"/>
      <c r="G84" s="228">
        <v>2025</v>
      </c>
      <c r="H84" s="230">
        <v>10090</v>
      </c>
      <c r="I84" s="230"/>
      <c r="J84" s="230">
        <v>6690</v>
      </c>
      <c r="K84" s="230">
        <v>227</v>
      </c>
      <c r="L84" s="228">
        <v>3</v>
      </c>
      <c r="M84" s="235" t="s">
        <v>923</v>
      </c>
      <c r="N84" s="88" t="s">
        <v>924</v>
      </c>
      <c r="O84" s="520">
        <v>46555</v>
      </c>
      <c r="P84" s="21">
        <v>13499</v>
      </c>
      <c r="Q84" s="233" t="s">
        <v>445</v>
      </c>
      <c r="R84" s="181" t="s">
        <v>1360</v>
      </c>
      <c r="S84" s="181" t="s">
        <v>1360</v>
      </c>
      <c r="T84" s="181" t="s">
        <v>1360</v>
      </c>
      <c r="U84" s="510">
        <v>525746.69999999995</v>
      </c>
      <c r="V84" s="132" t="s">
        <v>864</v>
      </c>
      <c r="W84" s="274"/>
    </row>
    <row r="85" spans="1:24" ht="61.2" customHeight="1">
      <c r="A85" s="130">
        <v>82</v>
      </c>
      <c r="B85" s="499" t="s">
        <v>592</v>
      </c>
      <c r="C85" s="138" t="s">
        <v>423</v>
      </c>
      <c r="D85" s="144" t="s">
        <v>593</v>
      </c>
      <c r="E85" s="88" t="s">
        <v>594</v>
      </c>
      <c r="F85" s="144" t="s">
        <v>595</v>
      </c>
      <c r="G85" s="88">
        <v>2022</v>
      </c>
      <c r="H85" s="230" t="s">
        <v>184</v>
      </c>
      <c r="I85" s="88">
        <v>2870</v>
      </c>
      <c r="J85" s="88">
        <v>1997</v>
      </c>
      <c r="K85" s="88">
        <v>106</v>
      </c>
      <c r="L85" s="88">
        <v>9</v>
      </c>
      <c r="M85" s="268">
        <v>44854</v>
      </c>
      <c r="N85" s="88" t="s">
        <v>596</v>
      </c>
      <c r="O85" s="520">
        <v>46680</v>
      </c>
      <c r="P85" s="21">
        <v>49300</v>
      </c>
      <c r="Q85" s="231" t="s">
        <v>591</v>
      </c>
      <c r="R85" s="181" t="s">
        <v>1360</v>
      </c>
      <c r="S85" s="181" t="s">
        <v>1360</v>
      </c>
      <c r="T85" s="181" t="s">
        <v>1360</v>
      </c>
      <c r="U85" s="514">
        <v>150000</v>
      </c>
      <c r="V85" s="92" t="s">
        <v>597</v>
      </c>
      <c r="W85" s="148"/>
    </row>
    <row r="86" spans="1:24" ht="61.2" customHeight="1">
      <c r="A86" s="127">
        <v>83</v>
      </c>
      <c r="B86" s="497" t="s">
        <v>925</v>
      </c>
      <c r="C86" s="131" t="s">
        <v>384</v>
      </c>
      <c r="D86" s="145" t="s">
        <v>926</v>
      </c>
      <c r="E86" s="145" t="s">
        <v>96</v>
      </c>
      <c r="F86" s="145" t="s">
        <v>595</v>
      </c>
      <c r="G86" s="240">
        <v>2025</v>
      </c>
      <c r="H86" s="242"/>
      <c r="I86" s="242">
        <v>3500</v>
      </c>
      <c r="J86" s="272">
        <v>1996</v>
      </c>
      <c r="K86" s="272">
        <v>110.3</v>
      </c>
      <c r="L86" s="273">
        <v>9</v>
      </c>
      <c r="M86" s="224">
        <v>45835</v>
      </c>
      <c r="N86" s="239" t="s">
        <v>927</v>
      </c>
      <c r="O86" s="520">
        <v>46931</v>
      </c>
      <c r="P86" s="21">
        <v>23860</v>
      </c>
      <c r="Q86" s="231" t="s">
        <v>591</v>
      </c>
      <c r="R86" s="181" t="s">
        <v>1360</v>
      </c>
      <c r="S86" s="181" t="s">
        <v>1360</v>
      </c>
      <c r="T86" s="181" t="s">
        <v>1360</v>
      </c>
      <c r="U86" s="515">
        <v>260000</v>
      </c>
      <c r="V86" s="271" t="s">
        <v>159</v>
      </c>
      <c r="W86" s="274"/>
    </row>
    <row r="87" spans="1:24" ht="61.2" customHeight="1">
      <c r="A87" s="127">
        <v>84</v>
      </c>
      <c r="B87" s="491" t="s">
        <v>848</v>
      </c>
      <c r="C87" s="131" t="s">
        <v>181</v>
      </c>
      <c r="D87" s="141" t="s">
        <v>598</v>
      </c>
      <c r="E87" s="141" t="s">
        <v>375</v>
      </c>
      <c r="F87" s="141" t="s">
        <v>840</v>
      </c>
      <c r="G87" s="228">
        <v>1979</v>
      </c>
      <c r="H87" s="230" t="s">
        <v>184</v>
      </c>
      <c r="I87" s="230">
        <v>5950</v>
      </c>
      <c r="J87" s="230" t="s">
        <v>184</v>
      </c>
      <c r="K87" s="230" t="s">
        <v>184</v>
      </c>
      <c r="L87" s="228">
        <v>0</v>
      </c>
      <c r="M87" s="142" t="s">
        <v>599</v>
      </c>
      <c r="N87" s="218" t="s">
        <v>600</v>
      </c>
      <c r="O87" s="22"/>
      <c r="P87" s="518"/>
      <c r="Q87" s="231" t="s">
        <v>601</v>
      </c>
      <c r="R87" s="181" t="s">
        <v>1360</v>
      </c>
      <c r="S87" s="181" t="s">
        <v>136</v>
      </c>
      <c r="T87" s="181" t="s">
        <v>136</v>
      </c>
      <c r="U87" s="516" t="s">
        <v>136</v>
      </c>
      <c r="V87" s="133" t="s">
        <v>184</v>
      </c>
      <c r="W87" s="134"/>
    </row>
    <row r="88" spans="1:24" ht="61.2" customHeight="1">
      <c r="A88" s="127">
        <v>85</v>
      </c>
      <c r="B88" s="491" t="s">
        <v>602</v>
      </c>
      <c r="C88" s="131" t="s">
        <v>171</v>
      </c>
      <c r="D88" s="141" t="s">
        <v>412</v>
      </c>
      <c r="E88" s="141" t="s">
        <v>172</v>
      </c>
      <c r="F88" s="141" t="s">
        <v>603</v>
      </c>
      <c r="G88" s="228">
        <v>1999</v>
      </c>
      <c r="H88" s="230" t="s">
        <v>184</v>
      </c>
      <c r="I88" s="230">
        <v>3300</v>
      </c>
      <c r="J88" s="230">
        <v>2502</v>
      </c>
      <c r="K88" s="230" t="s">
        <v>184</v>
      </c>
      <c r="L88" s="228">
        <v>1</v>
      </c>
      <c r="M88" s="142" t="s">
        <v>604</v>
      </c>
      <c r="N88" s="218" t="s">
        <v>605</v>
      </c>
      <c r="O88" s="528">
        <v>46729</v>
      </c>
      <c r="P88" s="21">
        <v>6565</v>
      </c>
      <c r="Q88" s="231" t="s">
        <v>601</v>
      </c>
      <c r="R88" s="181" t="s">
        <v>1360</v>
      </c>
      <c r="S88" s="199" t="s">
        <v>136</v>
      </c>
      <c r="T88" s="181" t="s">
        <v>1360</v>
      </c>
      <c r="U88" s="516" t="s">
        <v>136</v>
      </c>
      <c r="V88" s="133" t="s">
        <v>184</v>
      </c>
      <c r="W88" s="134"/>
    </row>
    <row r="89" spans="1:24" ht="61.2" customHeight="1">
      <c r="A89" s="130">
        <v>86</v>
      </c>
      <c r="B89" s="491" t="s">
        <v>606</v>
      </c>
      <c r="C89" s="131" t="s">
        <v>607</v>
      </c>
      <c r="D89" s="141" t="s">
        <v>608</v>
      </c>
      <c r="E89" s="141" t="s">
        <v>609</v>
      </c>
      <c r="F89" s="141" t="s">
        <v>603</v>
      </c>
      <c r="G89" s="228">
        <v>1999</v>
      </c>
      <c r="H89" s="230">
        <v>4000</v>
      </c>
      <c r="I89" s="230">
        <v>5810</v>
      </c>
      <c r="J89" s="230" t="s">
        <v>184</v>
      </c>
      <c r="K89" s="230" t="s">
        <v>184</v>
      </c>
      <c r="L89" s="228">
        <v>0</v>
      </c>
      <c r="M89" s="142" t="s">
        <v>604</v>
      </c>
      <c r="N89" s="218" t="s">
        <v>610</v>
      </c>
      <c r="O89" s="22"/>
      <c r="P89" s="518"/>
      <c r="Q89" s="231" t="s">
        <v>601</v>
      </c>
      <c r="R89" s="181" t="s">
        <v>1360</v>
      </c>
      <c r="S89" s="181" t="s">
        <v>136</v>
      </c>
      <c r="T89" s="181" t="s">
        <v>136</v>
      </c>
      <c r="U89" s="516" t="s">
        <v>136</v>
      </c>
      <c r="V89" s="133" t="s">
        <v>184</v>
      </c>
      <c r="W89" s="134"/>
    </row>
    <row r="90" spans="1:24" ht="61.2" customHeight="1">
      <c r="A90" s="127">
        <v>87</v>
      </c>
      <c r="B90" s="491" t="s">
        <v>611</v>
      </c>
      <c r="C90" s="131" t="s">
        <v>485</v>
      </c>
      <c r="D90" s="141" t="s">
        <v>612</v>
      </c>
      <c r="E90" s="141" t="s">
        <v>96</v>
      </c>
      <c r="F90" s="144" t="s">
        <v>613</v>
      </c>
      <c r="G90" s="228">
        <v>2021</v>
      </c>
      <c r="H90" s="230" t="s">
        <v>184</v>
      </c>
      <c r="I90" s="230">
        <v>3190</v>
      </c>
      <c r="J90" s="230">
        <v>1995</v>
      </c>
      <c r="K90" s="230">
        <v>95</v>
      </c>
      <c r="L90" s="228">
        <v>9</v>
      </c>
      <c r="M90" s="142" t="s">
        <v>614</v>
      </c>
      <c r="N90" s="276" t="s">
        <v>615</v>
      </c>
      <c r="O90" s="528">
        <v>46293</v>
      </c>
      <c r="P90" s="529">
        <v>52441</v>
      </c>
      <c r="Q90" s="231" t="s">
        <v>601</v>
      </c>
      <c r="R90" s="181" t="s">
        <v>1360</v>
      </c>
      <c r="S90" s="181" t="s">
        <v>1360</v>
      </c>
      <c r="T90" s="181" t="s">
        <v>1360</v>
      </c>
      <c r="U90" s="512">
        <v>97100</v>
      </c>
      <c r="V90" s="132" t="s">
        <v>159</v>
      </c>
      <c r="W90" s="134"/>
      <c r="X90" s="533"/>
    </row>
    <row r="91" spans="1:24" ht="61.2" customHeight="1">
      <c r="A91" s="127">
        <v>88</v>
      </c>
      <c r="B91" s="491" t="s">
        <v>616</v>
      </c>
      <c r="C91" s="131" t="s">
        <v>485</v>
      </c>
      <c r="D91" s="141" t="s">
        <v>612</v>
      </c>
      <c r="E91" s="141" t="s">
        <v>96</v>
      </c>
      <c r="F91" s="144" t="s">
        <v>613</v>
      </c>
      <c r="G91" s="228">
        <v>2022</v>
      </c>
      <c r="H91" s="230"/>
      <c r="I91" s="230">
        <v>3190</v>
      </c>
      <c r="J91" s="230">
        <v>1995</v>
      </c>
      <c r="K91" s="230" t="s">
        <v>618</v>
      </c>
      <c r="L91" s="228">
        <v>9</v>
      </c>
      <c r="M91" s="142">
        <v>44809</v>
      </c>
      <c r="N91" s="185" t="s">
        <v>619</v>
      </c>
      <c r="O91" s="528">
        <v>46634</v>
      </c>
      <c r="P91" s="529">
        <v>57636</v>
      </c>
      <c r="Q91" s="231" t="s">
        <v>601</v>
      </c>
      <c r="R91" s="181" t="s">
        <v>1360</v>
      </c>
      <c r="S91" s="181" t="s">
        <v>1360</v>
      </c>
      <c r="T91" s="181" t="s">
        <v>1360</v>
      </c>
      <c r="U91" s="512">
        <v>120000</v>
      </c>
      <c r="V91" s="132" t="s">
        <v>159</v>
      </c>
      <c r="W91" s="22"/>
    </row>
    <row r="92" spans="1:24" ht="61.2" customHeight="1">
      <c r="A92" s="127">
        <v>89</v>
      </c>
      <c r="B92" s="500" t="s">
        <v>620</v>
      </c>
      <c r="C92" s="86" t="s">
        <v>384</v>
      </c>
      <c r="D92" s="149" t="s">
        <v>617</v>
      </c>
      <c r="E92" s="141" t="s">
        <v>96</v>
      </c>
      <c r="F92" s="141" t="s">
        <v>621</v>
      </c>
      <c r="G92" s="263" t="s">
        <v>622</v>
      </c>
      <c r="H92" s="264"/>
      <c r="I92" s="230"/>
      <c r="J92" s="230">
        <v>1995</v>
      </c>
      <c r="K92" s="230">
        <v>95.6</v>
      </c>
      <c r="L92" s="228">
        <v>9</v>
      </c>
      <c r="M92" s="142">
        <v>45110</v>
      </c>
      <c r="N92" s="218" t="s">
        <v>623</v>
      </c>
      <c r="O92" s="520">
        <v>46935</v>
      </c>
      <c r="P92" s="21">
        <v>84313</v>
      </c>
      <c r="Q92" s="231" t="s">
        <v>629</v>
      </c>
      <c r="R92" s="181" t="s">
        <v>1360</v>
      </c>
      <c r="S92" s="181" t="s">
        <v>1360</v>
      </c>
      <c r="T92" s="181" t="s">
        <v>1360</v>
      </c>
      <c r="U92" s="512">
        <v>160000</v>
      </c>
      <c r="V92" s="132" t="s">
        <v>159</v>
      </c>
      <c r="W92" s="134"/>
    </row>
    <row r="93" spans="1:24" ht="61.2" customHeight="1">
      <c r="A93" s="130">
        <v>90</v>
      </c>
      <c r="B93" s="491" t="s">
        <v>624</v>
      </c>
      <c r="C93" s="131" t="s">
        <v>625</v>
      </c>
      <c r="D93" s="141" t="s">
        <v>626</v>
      </c>
      <c r="E93" s="88" t="s">
        <v>172</v>
      </c>
      <c r="F93" s="141" t="s">
        <v>184</v>
      </c>
      <c r="G93" s="228">
        <v>2010</v>
      </c>
      <c r="H93" s="230" t="s">
        <v>184</v>
      </c>
      <c r="I93" s="230">
        <v>4500</v>
      </c>
      <c r="J93" s="230">
        <v>2197</v>
      </c>
      <c r="K93" s="230">
        <v>39.799999999999997</v>
      </c>
      <c r="L93" s="228">
        <v>1</v>
      </c>
      <c r="M93" s="142" t="s">
        <v>627</v>
      </c>
      <c r="N93" s="218" t="s">
        <v>628</v>
      </c>
      <c r="O93" s="520">
        <v>46838</v>
      </c>
      <c r="P93" s="21">
        <v>699</v>
      </c>
      <c r="Q93" s="231" t="s">
        <v>629</v>
      </c>
      <c r="R93" s="181" t="s">
        <v>1360</v>
      </c>
      <c r="S93" s="181" t="s">
        <v>136</v>
      </c>
      <c r="T93" s="181" t="s">
        <v>1360</v>
      </c>
      <c r="U93" s="516" t="s">
        <v>136</v>
      </c>
      <c r="V93" s="133" t="s">
        <v>184</v>
      </c>
      <c r="W93" s="134"/>
    </row>
    <row r="94" spans="1:24" ht="61.2" customHeight="1">
      <c r="A94" s="127">
        <v>91</v>
      </c>
      <c r="B94" s="491" t="s">
        <v>630</v>
      </c>
      <c r="C94" s="131" t="s">
        <v>631</v>
      </c>
      <c r="D94" s="141" t="s">
        <v>632</v>
      </c>
      <c r="E94" s="141" t="s">
        <v>534</v>
      </c>
      <c r="F94" s="141" t="s">
        <v>184</v>
      </c>
      <c r="G94" s="228">
        <v>2007</v>
      </c>
      <c r="H94" s="230">
        <v>535</v>
      </c>
      <c r="I94" s="230">
        <v>750</v>
      </c>
      <c r="J94" s="230" t="s">
        <v>184</v>
      </c>
      <c r="K94" s="230" t="s">
        <v>184</v>
      </c>
      <c r="L94" s="228">
        <v>0</v>
      </c>
      <c r="M94" s="142" t="s">
        <v>633</v>
      </c>
      <c r="N94" s="218" t="s">
        <v>634</v>
      </c>
      <c r="O94" s="22"/>
      <c r="P94" s="518"/>
      <c r="Q94" s="231" t="s">
        <v>629</v>
      </c>
      <c r="R94" s="181" t="s">
        <v>1360</v>
      </c>
      <c r="S94" s="181" t="s">
        <v>136</v>
      </c>
      <c r="T94" s="181" t="s">
        <v>136</v>
      </c>
      <c r="U94" s="516" t="s">
        <v>136</v>
      </c>
      <c r="V94" s="133" t="s">
        <v>184</v>
      </c>
      <c r="W94" s="134"/>
    </row>
    <row r="95" spans="1:24" ht="61.2" customHeight="1">
      <c r="A95" s="127">
        <v>92</v>
      </c>
      <c r="B95" s="491" t="s">
        <v>635</v>
      </c>
      <c r="C95" s="131" t="s">
        <v>631</v>
      </c>
      <c r="D95" s="141" t="s">
        <v>636</v>
      </c>
      <c r="E95" s="141" t="s">
        <v>534</v>
      </c>
      <c r="F95" s="141" t="s">
        <v>184</v>
      </c>
      <c r="G95" s="228">
        <v>2001</v>
      </c>
      <c r="H95" s="230">
        <v>1590</v>
      </c>
      <c r="I95" s="230">
        <v>2000</v>
      </c>
      <c r="J95" s="230" t="s">
        <v>184</v>
      </c>
      <c r="K95" s="230" t="s">
        <v>184</v>
      </c>
      <c r="L95" s="228">
        <v>0</v>
      </c>
      <c r="M95" s="142" t="s">
        <v>637</v>
      </c>
      <c r="N95" s="218" t="s">
        <v>638</v>
      </c>
      <c r="O95" s="22"/>
      <c r="P95" s="518"/>
      <c r="Q95" s="231" t="s">
        <v>629</v>
      </c>
      <c r="R95" s="181" t="s">
        <v>1360</v>
      </c>
      <c r="S95" s="181" t="s">
        <v>136</v>
      </c>
      <c r="T95" s="181" t="s">
        <v>136</v>
      </c>
      <c r="U95" s="516" t="s">
        <v>136</v>
      </c>
      <c r="V95" s="133" t="s">
        <v>184</v>
      </c>
      <c r="W95" s="134"/>
    </row>
    <row r="96" spans="1:24" ht="61.2" customHeight="1">
      <c r="A96" s="127">
        <v>93</v>
      </c>
      <c r="B96" s="500" t="s">
        <v>639</v>
      </c>
      <c r="C96" s="86" t="s">
        <v>640</v>
      </c>
      <c r="D96" s="149" t="s">
        <v>641</v>
      </c>
      <c r="E96" s="141" t="s">
        <v>96</v>
      </c>
      <c r="F96" s="141" t="s">
        <v>613</v>
      </c>
      <c r="G96" s="263" t="s">
        <v>642</v>
      </c>
      <c r="H96" s="264"/>
      <c r="I96" s="230"/>
      <c r="J96" s="230">
        <v>1997</v>
      </c>
      <c r="K96" s="230"/>
      <c r="L96" s="228">
        <v>9</v>
      </c>
      <c r="M96" s="142">
        <v>44524</v>
      </c>
      <c r="N96" s="218" t="s">
        <v>643</v>
      </c>
      <c r="O96" s="520">
        <v>46347</v>
      </c>
      <c r="P96" s="21">
        <v>87346</v>
      </c>
      <c r="Q96" s="231" t="s">
        <v>629</v>
      </c>
      <c r="R96" s="181" t="s">
        <v>1360</v>
      </c>
      <c r="S96" s="181" t="s">
        <v>1360</v>
      </c>
      <c r="T96" s="181" t="s">
        <v>1360</v>
      </c>
      <c r="U96" s="512">
        <v>100000</v>
      </c>
      <c r="V96" s="132" t="s">
        <v>159</v>
      </c>
      <c r="W96" s="134"/>
    </row>
    <row r="97" spans="1:23" ht="61.2" customHeight="1">
      <c r="A97" s="130">
        <v>94</v>
      </c>
      <c r="B97" s="491" t="s">
        <v>644</v>
      </c>
      <c r="C97" s="131" t="s">
        <v>645</v>
      </c>
      <c r="D97" s="141" t="s">
        <v>646</v>
      </c>
      <c r="E97" s="141" t="s">
        <v>647</v>
      </c>
      <c r="F97" s="144" t="s">
        <v>613</v>
      </c>
      <c r="G97" s="228">
        <v>2018</v>
      </c>
      <c r="H97" s="230" t="s">
        <v>184</v>
      </c>
      <c r="I97" s="230">
        <v>3010</v>
      </c>
      <c r="J97" s="230">
        <v>1598</v>
      </c>
      <c r="K97" s="230">
        <v>107</v>
      </c>
      <c r="L97" s="228">
        <v>9</v>
      </c>
      <c r="M97" s="142" t="s">
        <v>648</v>
      </c>
      <c r="N97" s="218" t="s">
        <v>649</v>
      </c>
      <c r="O97" s="521" t="s">
        <v>928</v>
      </c>
      <c r="P97" s="518">
        <v>98542</v>
      </c>
      <c r="Q97" s="231" t="s">
        <v>1421</v>
      </c>
      <c r="R97" s="181" t="s">
        <v>1360</v>
      </c>
      <c r="S97" s="181" t="s">
        <v>1360</v>
      </c>
      <c r="T97" s="181" t="s">
        <v>1360</v>
      </c>
      <c r="U97" s="512">
        <v>85600</v>
      </c>
      <c r="V97" s="132" t="s">
        <v>159</v>
      </c>
      <c r="W97" s="134"/>
    </row>
    <row r="98" spans="1:23" ht="61.2" customHeight="1">
      <c r="A98" s="127">
        <v>95</v>
      </c>
      <c r="B98" s="491" t="s">
        <v>650</v>
      </c>
      <c r="C98" s="131" t="s">
        <v>651</v>
      </c>
      <c r="D98" s="141" t="s">
        <v>652</v>
      </c>
      <c r="E98" s="141" t="s">
        <v>96</v>
      </c>
      <c r="F98" s="141" t="s">
        <v>613</v>
      </c>
      <c r="G98" s="228">
        <v>1998</v>
      </c>
      <c r="H98" s="230"/>
      <c r="I98" s="230">
        <v>2700</v>
      </c>
      <c r="J98" s="230">
        <v>2461</v>
      </c>
      <c r="K98" s="230"/>
      <c r="L98" s="228">
        <v>9</v>
      </c>
      <c r="M98" s="142" t="s">
        <v>653</v>
      </c>
      <c r="N98" s="218" t="s">
        <v>654</v>
      </c>
      <c r="O98" s="521" t="s">
        <v>929</v>
      </c>
      <c r="P98" s="522">
        <v>334000</v>
      </c>
      <c r="Q98" s="231" t="s">
        <v>1421</v>
      </c>
      <c r="R98" s="181" t="s">
        <v>1360</v>
      </c>
      <c r="S98" s="181" t="s">
        <v>136</v>
      </c>
      <c r="T98" s="181" t="s">
        <v>1360</v>
      </c>
      <c r="U98" s="516" t="s">
        <v>136</v>
      </c>
      <c r="V98" s="133" t="s">
        <v>184</v>
      </c>
      <c r="W98" s="134"/>
    </row>
    <row r="99" spans="1:23" ht="61.2" customHeight="1">
      <c r="A99" s="127">
        <v>96</v>
      </c>
      <c r="B99" s="499" t="s">
        <v>655</v>
      </c>
      <c r="C99" s="138" t="s">
        <v>651</v>
      </c>
      <c r="D99" s="88" t="s">
        <v>656</v>
      </c>
      <c r="E99" s="88" t="s">
        <v>96</v>
      </c>
      <c r="F99" s="88" t="s">
        <v>588</v>
      </c>
      <c r="G99" s="88">
        <v>2013</v>
      </c>
      <c r="H99" s="230" t="s">
        <v>184</v>
      </c>
      <c r="I99" s="88">
        <v>3000</v>
      </c>
      <c r="J99" s="88">
        <v>1968</v>
      </c>
      <c r="K99" s="88">
        <v>103</v>
      </c>
      <c r="L99" s="88">
        <v>9</v>
      </c>
      <c r="M99" s="88" t="s">
        <v>657</v>
      </c>
      <c r="N99" s="88" t="s">
        <v>658</v>
      </c>
      <c r="O99" s="521" t="s">
        <v>930</v>
      </c>
      <c r="P99" s="522">
        <v>335416</v>
      </c>
      <c r="Q99" s="231" t="s">
        <v>1421</v>
      </c>
      <c r="R99" s="181" t="s">
        <v>1360</v>
      </c>
      <c r="S99" s="181" t="s">
        <v>1360</v>
      </c>
      <c r="T99" s="181" t="s">
        <v>1360</v>
      </c>
      <c r="U99" s="512">
        <v>38300</v>
      </c>
      <c r="V99" s="132" t="s">
        <v>159</v>
      </c>
      <c r="W99" s="147"/>
    </row>
    <row r="100" spans="1:23" ht="61.2" customHeight="1">
      <c r="A100" s="127">
        <v>97</v>
      </c>
      <c r="B100" s="491" t="s">
        <v>659</v>
      </c>
      <c r="C100" s="131" t="s">
        <v>181</v>
      </c>
      <c r="D100" s="141" t="s">
        <v>660</v>
      </c>
      <c r="E100" s="141" t="s">
        <v>183</v>
      </c>
      <c r="F100" s="141" t="s">
        <v>661</v>
      </c>
      <c r="G100" s="228">
        <v>2012</v>
      </c>
      <c r="H100" s="230">
        <v>4550</v>
      </c>
      <c r="I100" s="230">
        <v>13000</v>
      </c>
      <c r="J100" s="230">
        <v>4461.6000000000004</v>
      </c>
      <c r="K100" s="230">
        <v>147.69999999999999</v>
      </c>
      <c r="L100" s="228">
        <v>52</v>
      </c>
      <c r="M100" s="142" t="s">
        <v>662</v>
      </c>
      <c r="N100" s="218" t="s">
        <v>663</v>
      </c>
      <c r="O100" s="521" t="s">
        <v>931</v>
      </c>
      <c r="P100" s="522">
        <v>658850</v>
      </c>
      <c r="Q100" s="231" t="s">
        <v>1421</v>
      </c>
      <c r="R100" s="181" t="s">
        <v>1360</v>
      </c>
      <c r="S100" s="181" t="s">
        <v>1360</v>
      </c>
      <c r="T100" s="181" t="s">
        <v>1360</v>
      </c>
      <c r="U100" s="512">
        <v>114000</v>
      </c>
      <c r="V100" s="132" t="s">
        <v>159</v>
      </c>
      <c r="W100" s="134"/>
    </row>
    <row r="101" spans="1:23" ht="61.2" customHeight="1">
      <c r="A101" s="130">
        <v>98</v>
      </c>
      <c r="B101" s="491" t="s">
        <v>664</v>
      </c>
      <c r="C101" s="131" t="s">
        <v>665</v>
      </c>
      <c r="D101" s="141" t="s">
        <v>666</v>
      </c>
      <c r="E101" s="141" t="s">
        <v>667</v>
      </c>
      <c r="F101" s="141" t="s">
        <v>668</v>
      </c>
      <c r="G101" s="228">
        <v>2006</v>
      </c>
      <c r="H101" s="230">
        <v>557</v>
      </c>
      <c r="I101" s="230">
        <v>5600</v>
      </c>
      <c r="J101" s="230">
        <v>2988</v>
      </c>
      <c r="K101" s="230">
        <v>100</v>
      </c>
      <c r="L101" s="228">
        <v>21</v>
      </c>
      <c r="M101" s="142" t="s">
        <v>669</v>
      </c>
      <c r="N101" s="218" t="s">
        <v>670</v>
      </c>
      <c r="O101" s="521" t="s">
        <v>932</v>
      </c>
      <c r="P101" s="522">
        <v>327000</v>
      </c>
      <c r="Q101" s="231" t="s">
        <v>1421</v>
      </c>
      <c r="R101" s="181" t="s">
        <v>1360</v>
      </c>
      <c r="S101" s="181" t="s">
        <v>136</v>
      </c>
      <c r="T101" s="181" t="s">
        <v>1360</v>
      </c>
      <c r="U101" s="516" t="s">
        <v>136</v>
      </c>
      <c r="V101" s="133" t="s">
        <v>184</v>
      </c>
      <c r="W101" s="134"/>
    </row>
    <row r="102" spans="1:23" ht="61.2" customHeight="1">
      <c r="A102" s="127">
        <v>99</v>
      </c>
      <c r="B102" s="491" t="s">
        <v>671</v>
      </c>
      <c r="C102" s="131" t="s">
        <v>171</v>
      </c>
      <c r="D102" s="277" t="s">
        <v>672</v>
      </c>
      <c r="E102" s="141" t="s">
        <v>142</v>
      </c>
      <c r="F102" s="141"/>
      <c r="G102" s="228">
        <v>1976</v>
      </c>
      <c r="H102" s="230">
        <v>0</v>
      </c>
      <c r="I102" s="230"/>
      <c r="J102" s="230">
        <v>3120</v>
      </c>
      <c r="K102" s="230"/>
      <c r="L102" s="228">
        <v>1</v>
      </c>
      <c r="M102" s="142"/>
      <c r="N102" s="218" t="s">
        <v>673</v>
      </c>
      <c r="O102" s="523" t="s">
        <v>933</v>
      </c>
      <c r="P102" s="518"/>
      <c r="Q102" s="231" t="s">
        <v>1421</v>
      </c>
      <c r="R102" s="181" t="s">
        <v>1360</v>
      </c>
      <c r="S102" s="181" t="s">
        <v>136</v>
      </c>
      <c r="T102" s="181" t="s">
        <v>1360</v>
      </c>
      <c r="U102" s="516" t="s">
        <v>136</v>
      </c>
      <c r="V102" s="133" t="s">
        <v>184</v>
      </c>
      <c r="W102" s="134"/>
    </row>
    <row r="103" spans="1:23" ht="61.2" customHeight="1">
      <c r="A103" s="127">
        <v>100</v>
      </c>
      <c r="B103" s="505" t="s">
        <v>1147</v>
      </c>
      <c r="C103" s="278" t="s">
        <v>722</v>
      </c>
      <c r="D103" s="141" t="s">
        <v>934</v>
      </c>
      <c r="E103" s="141" t="s">
        <v>183</v>
      </c>
      <c r="F103" s="141" t="s">
        <v>588</v>
      </c>
      <c r="G103" s="228">
        <v>2006</v>
      </c>
      <c r="H103" s="230" t="s">
        <v>184</v>
      </c>
      <c r="I103" s="230" t="s">
        <v>723</v>
      </c>
      <c r="J103" s="230">
        <v>5880</v>
      </c>
      <c r="K103" s="230">
        <v>194</v>
      </c>
      <c r="L103" s="228">
        <v>40</v>
      </c>
      <c r="M103" s="142" t="s">
        <v>724</v>
      </c>
      <c r="N103" s="218" t="s">
        <v>725</v>
      </c>
      <c r="O103" s="521" t="s">
        <v>935</v>
      </c>
      <c r="P103" s="522">
        <v>152300</v>
      </c>
      <c r="Q103" s="231" t="s">
        <v>1421</v>
      </c>
      <c r="R103" s="181" t="s">
        <v>1360</v>
      </c>
      <c r="S103" s="181" t="s">
        <v>1360</v>
      </c>
      <c r="T103" s="181" t="s">
        <v>1360</v>
      </c>
      <c r="U103" s="512">
        <v>73150</v>
      </c>
      <c r="V103" s="132" t="s">
        <v>159</v>
      </c>
      <c r="W103" s="134"/>
    </row>
    <row r="104" spans="1:23" ht="61.2" customHeight="1">
      <c r="A104" s="127">
        <v>101</v>
      </c>
      <c r="B104" s="558" t="s">
        <v>1414</v>
      </c>
      <c r="C104" s="559" t="s">
        <v>1415</v>
      </c>
      <c r="D104" s="217" t="s">
        <v>1416</v>
      </c>
      <c r="E104" s="217" t="s">
        <v>1417</v>
      </c>
      <c r="F104" s="218" t="s">
        <v>855</v>
      </c>
      <c r="G104" s="219">
        <v>2026</v>
      </c>
      <c r="H104" s="220">
        <v>2020</v>
      </c>
      <c r="I104" s="221">
        <v>5500</v>
      </c>
      <c r="J104" s="220">
        <v>1950</v>
      </c>
      <c r="K104" s="221" t="s">
        <v>1418</v>
      </c>
      <c r="L104" s="219">
        <v>21</v>
      </c>
      <c r="M104" s="222">
        <v>46321</v>
      </c>
      <c r="N104" s="223" t="s">
        <v>1419</v>
      </c>
      <c r="O104" s="224"/>
      <c r="P104" s="225"/>
      <c r="Q104" s="231" t="s">
        <v>1421</v>
      </c>
      <c r="R104" s="181" t="s">
        <v>1360</v>
      </c>
      <c r="S104" s="181" t="s">
        <v>1360</v>
      </c>
      <c r="T104" s="181" t="s">
        <v>1360</v>
      </c>
      <c r="U104" s="506">
        <v>421275</v>
      </c>
      <c r="V104" s="560" t="s">
        <v>159</v>
      </c>
      <c r="W104" s="561"/>
    </row>
    <row r="105" spans="1:23" ht="61.2" customHeight="1">
      <c r="A105" s="130">
        <v>102</v>
      </c>
      <c r="B105" s="500" t="s">
        <v>674</v>
      </c>
      <c r="C105" s="143" t="s">
        <v>384</v>
      </c>
      <c r="D105" s="149" t="s">
        <v>617</v>
      </c>
      <c r="E105" s="141" t="s">
        <v>96</v>
      </c>
      <c r="F105" s="141" t="s">
        <v>621</v>
      </c>
      <c r="G105" s="263" t="s">
        <v>675</v>
      </c>
      <c r="H105" s="264"/>
      <c r="I105" s="230"/>
      <c r="J105" s="230">
        <v>1995</v>
      </c>
      <c r="K105" s="230">
        <v>95.6</v>
      </c>
      <c r="L105" s="228">
        <v>9</v>
      </c>
      <c r="M105" s="142">
        <v>45009</v>
      </c>
      <c r="N105" s="218" t="s">
        <v>676</v>
      </c>
      <c r="O105" s="520" t="s">
        <v>841</v>
      </c>
      <c r="P105" s="21">
        <v>33484</v>
      </c>
      <c r="Q105" s="231" t="s">
        <v>677</v>
      </c>
      <c r="R105" s="181" t="s">
        <v>1360</v>
      </c>
      <c r="S105" s="181" t="s">
        <v>1360</v>
      </c>
      <c r="T105" s="181" t="s">
        <v>1360</v>
      </c>
      <c r="U105" s="512">
        <v>181000</v>
      </c>
      <c r="V105" s="132" t="s">
        <v>159</v>
      </c>
      <c r="W105" s="134"/>
    </row>
    <row r="106" spans="1:23" ht="61.2" customHeight="1">
      <c r="A106" s="127">
        <v>103</v>
      </c>
      <c r="B106" s="500" t="s">
        <v>678</v>
      </c>
      <c r="C106" s="143" t="s">
        <v>384</v>
      </c>
      <c r="D106" s="149" t="s">
        <v>617</v>
      </c>
      <c r="E106" s="141" t="s">
        <v>96</v>
      </c>
      <c r="F106" s="141" t="s">
        <v>621</v>
      </c>
      <c r="G106" s="263" t="s">
        <v>622</v>
      </c>
      <c r="H106" s="264"/>
      <c r="I106" s="230"/>
      <c r="J106" s="230">
        <v>1995</v>
      </c>
      <c r="K106" s="230">
        <v>95.6</v>
      </c>
      <c r="L106" s="228">
        <v>9</v>
      </c>
      <c r="M106" s="142">
        <v>45111</v>
      </c>
      <c r="N106" s="218" t="s">
        <v>679</v>
      </c>
      <c r="O106" s="520" t="s">
        <v>842</v>
      </c>
      <c r="P106" s="21">
        <v>16258</v>
      </c>
      <c r="Q106" s="231" t="s">
        <v>677</v>
      </c>
      <c r="R106" s="181" t="s">
        <v>1360</v>
      </c>
      <c r="S106" s="181" t="s">
        <v>1360</v>
      </c>
      <c r="T106" s="181" t="s">
        <v>1360</v>
      </c>
      <c r="U106" s="512">
        <v>198000</v>
      </c>
      <c r="V106" s="149" t="s">
        <v>159</v>
      </c>
      <c r="W106" s="145"/>
    </row>
    <row r="107" spans="1:23" ht="61.2" customHeight="1">
      <c r="A107" s="127">
        <v>104</v>
      </c>
      <c r="B107" s="491" t="s">
        <v>680</v>
      </c>
      <c r="C107" s="131" t="s">
        <v>681</v>
      </c>
      <c r="D107" s="141" t="s">
        <v>682</v>
      </c>
      <c r="E107" s="141" t="s">
        <v>96</v>
      </c>
      <c r="F107" s="88" t="s">
        <v>588</v>
      </c>
      <c r="G107" s="228">
        <v>2017</v>
      </c>
      <c r="H107" s="230">
        <v>535</v>
      </c>
      <c r="I107" s="230">
        <v>1650</v>
      </c>
      <c r="J107" s="230">
        <v>999</v>
      </c>
      <c r="K107" s="230">
        <v>81</v>
      </c>
      <c r="L107" s="228">
        <v>5</v>
      </c>
      <c r="M107" s="142" t="s">
        <v>683</v>
      </c>
      <c r="N107" s="218" t="s">
        <v>684</v>
      </c>
      <c r="O107" s="520">
        <v>46332</v>
      </c>
      <c r="P107" s="114">
        <v>61488</v>
      </c>
      <c r="Q107" s="231" t="s">
        <v>685</v>
      </c>
      <c r="R107" s="181" t="s">
        <v>1360</v>
      </c>
      <c r="S107" s="181" t="s">
        <v>1360</v>
      </c>
      <c r="T107" s="181" t="s">
        <v>1360</v>
      </c>
      <c r="U107" s="512">
        <v>34500</v>
      </c>
      <c r="V107" s="132" t="s">
        <v>159</v>
      </c>
      <c r="W107" s="148"/>
    </row>
    <row r="108" spans="1:23" ht="42.6" customHeight="1">
      <c r="A108" s="127">
        <v>105</v>
      </c>
      <c r="B108" s="491" t="s">
        <v>686</v>
      </c>
      <c r="C108" s="131" t="s">
        <v>687</v>
      </c>
      <c r="D108" s="141" t="s">
        <v>688</v>
      </c>
      <c r="E108" s="141" t="s">
        <v>96</v>
      </c>
      <c r="F108" s="88" t="s">
        <v>588</v>
      </c>
      <c r="G108" s="228">
        <v>2019</v>
      </c>
      <c r="H108" s="230">
        <v>490</v>
      </c>
      <c r="I108" s="230">
        <v>1995</v>
      </c>
      <c r="J108" s="230">
        <v>2464</v>
      </c>
      <c r="K108" s="230">
        <v>110</v>
      </c>
      <c r="L108" s="228">
        <v>5</v>
      </c>
      <c r="M108" s="142" t="s">
        <v>689</v>
      </c>
      <c r="N108" s="218" t="s">
        <v>690</v>
      </c>
      <c r="O108" s="520">
        <v>46340</v>
      </c>
      <c r="P108" s="114">
        <v>31881</v>
      </c>
      <c r="Q108" s="231" t="s">
        <v>685</v>
      </c>
      <c r="R108" s="181" t="s">
        <v>1360</v>
      </c>
      <c r="S108" s="181" t="s">
        <v>1360</v>
      </c>
      <c r="T108" s="181" t="s">
        <v>1360</v>
      </c>
      <c r="U108" s="512">
        <v>55300</v>
      </c>
      <c r="V108" s="132" t="s">
        <v>159</v>
      </c>
      <c r="W108" s="148"/>
    </row>
    <row r="109" spans="1:23" ht="41.4" customHeight="1">
      <c r="A109" s="130">
        <v>106</v>
      </c>
      <c r="B109" s="491" t="s">
        <v>936</v>
      </c>
      <c r="C109" s="279" t="s">
        <v>441</v>
      </c>
      <c r="D109" s="198" t="s">
        <v>937</v>
      </c>
      <c r="E109" s="141" t="s">
        <v>96</v>
      </c>
      <c r="F109" s="88" t="s">
        <v>588</v>
      </c>
      <c r="G109" s="228">
        <v>2024</v>
      </c>
      <c r="H109" s="237"/>
      <c r="I109" s="230">
        <v>3070</v>
      </c>
      <c r="J109" s="230">
        <v>1997</v>
      </c>
      <c r="K109" s="230">
        <v>110</v>
      </c>
      <c r="L109" s="228">
        <v>8</v>
      </c>
      <c r="M109" s="142">
        <v>45614</v>
      </c>
      <c r="N109" s="218" t="s">
        <v>1187</v>
      </c>
      <c r="O109" s="520">
        <v>46709</v>
      </c>
      <c r="P109" s="114">
        <v>6040</v>
      </c>
      <c r="Q109" s="231" t="s">
        <v>685</v>
      </c>
      <c r="R109" s="181" t="s">
        <v>1360</v>
      </c>
      <c r="S109" s="181" t="s">
        <v>1360</v>
      </c>
      <c r="T109" s="181" t="s">
        <v>1360</v>
      </c>
      <c r="U109" s="512">
        <v>150000</v>
      </c>
      <c r="V109" s="132" t="s">
        <v>159</v>
      </c>
      <c r="W109" s="241"/>
    </row>
    <row r="110" spans="1:23" ht="40.200000000000003" customHeight="1">
      <c r="A110" s="127">
        <v>107</v>
      </c>
      <c r="B110" s="491" t="s">
        <v>691</v>
      </c>
      <c r="C110" s="131" t="s">
        <v>380</v>
      </c>
      <c r="D110" s="141" t="s">
        <v>692</v>
      </c>
      <c r="E110" s="141" t="s">
        <v>96</v>
      </c>
      <c r="F110" s="141" t="s">
        <v>588</v>
      </c>
      <c r="G110" s="228">
        <v>2016</v>
      </c>
      <c r="H110" s="230">
        <v>1172</v>
      </c>
      <c r="I110" s="230">
        <v>3020</v>
      </c>
      <c r="J110" s="230">
        <v>1598</v>
      </c>
      <c r="K110" s="230">
        <v>92</v>
      </c>
      <c r="L110" s="228">
        <v>9</v>
      </c>
      <c r="M110" s="142" t="s">
        <v>693</v>
      </c>
      <c r="N110" s="218" t="s">
        <v>694</v>
      </c>
      <c r="O110" s="520" t="s">
        <v>1197</v>
      </c>
      <c r="P110" s="21">
        <v>238922</v>
      </c>
      <c r="Q110" s="231" t="s">
        <v>285</v>
      </c>
      <c r="R110" s="181" t="s">
        <v>1360</v>
      </c>
      <c r="S110" s="181" t="s">
        <v>1360</v>
      </c>
      <c r="T110" s="181" t="s">
        <v>1360</v>
      </c>
      <c r="U110" s="512">
        <v>45000</v>
      </c>
      <c r="V110" s="132" t="s">
        <v>159</v>
      </c>
      <c r="W110" s="134"/>
    </row>
    <row r="111" spans="1:23" ht="69">
      <c r="A111" s="127">
        <v>108</v>
      </c>
      <c r="B111" s="491" t="s">
        <v>695</v>
      </c>
      <c r="C111" s="131" t="s">
        <v>447</v>
      </c>
      <c r="D111" s="141" t="s">
        <v>696</v>
      </c>
      <c r="E111" s="141" t="s">
        <v>647</v>
      </c>
      <c r="F111" s="141" t="s">
        <v>697</v>
      </c>
      <c r="G111" s="228">
        <v>2017</v>
      </c>
      <c r="H111" s="230">
        <v>1172</v>
      </c>
      <c r="I111" s="230">
        <v>3020</v>
      </c>
      <c r="J111" s="230">
        <v>1598</v>
      </c>
      <c r="K111" s="230">
        <v>107</v>
      </c>
      <c r="L111" s="228">
        <v>9</v>
      </c>
      <c r="M111" s="142" t="s">
        <v>698</v>
      </c>
      <c r="N111" s="218" t="s">
        <v>699</v>
      </c>
      <c r="O111" s="520" t="s">
        <v>938</v>
      </c>
      <c r="P111" s="21">
        <v>112460</v>
      </c>
      <c r="Q111" s="231" t="s">
        <v>292</v>
      </c>
      <c r="R111" s="181" t="s">
        <v>1360</v>
      </c>
      <c r="S111" s="181" t="s">
        <v>1360</v>
      </c>
      <c r="T111" s="181" t="s">
        <v>1360</v>
      </c>
      <c r="U111" s="512">
        <v>55800</v>
      </c>
      <c r="V111" s="132" t="s">
        <v>159</v>
      </c>
      <c r="W111" s="134"/>
    </row>
    <row r="112" spans="1:23" ht="51.6" customHeight="1">
      <c r="A112" s="127">
        <v>109</v>
      </c>
      <c r="B112" s="491" t="s">
        <v>700</v>
      </c>
      <c r="C112" s="131" t="s">
        <v>631</v>
      </c>
      <c r="D112" s="141" t="s">
        <v>701</v>
      </c>
      <c r="E112" s="141" t="s">
        <v>182</v>
      </c>
      <c r="F112" s="141"/>
      <c r="G112" s="228">
        <v>1999</v>
      </c>
      <c r="H112" s="230">
        <v>372</v>
      </c>
      <c r="I112" s="230"/>
      <c r="J112" s="230"/>
      <c r="K112" s="230"/>
      <c r="L112" s="228">
        <v>0</v>
      </c>
      <c r="M112" s="142"/>
      <c r="N112" s="218" t="s">
        <v>702</v>
      </c>
      <c r="O112" s="22"/>
      <c r="P112" s="518"/>
      <c r="Q112" s="231" t="s">
        <v>703</v>
      </c>
      <c r="R112" s="181" t="s">
        <v>1360</v>
      </c>
      <c r="S112" s="181" t="s">
        <v>136</v>
      </c>
      <c r="T112" s="181" t="s">
        <v>136</v>
      </c>
      <c r="U112" s="516" t="s">
        <v>136</v>
      </c>
      <c r="V112" s="133" t="s">
        <v>184</v>
      </c>
      <c r="W112" s="150"/>
    </row>
    <row r="113" spans="1:23" ht="46.2" customHeight="1">
      <c r="A113" s="130">
        <v>110</v>
      </c>
      <c r="B113" s="491" t="s">
        <v>704</v>
      </c>
      <c r="C113" s="131" t="s">
        <v>705</v>
      </c>
      <c r="D113" s="141" t="s">
        <v>706</v>
      </c>
      <c r="E113" s="141" t="s">
        <v>647</v>
      </c>
      <c r="F113" s="144" t="s">
        <v>613</v>
      </c>
      <c r="G113" s="228">
        <v>2014</v>
      </c>
      <c r="H113" s="230">
        <v>1000</v>
      </c>
      <c r="I113" s="230">
        <v>3000</v>
      </c>
      <c r="J113" s="230">
        <v>1968</v>
      </c>
      <c r="K113" s="230" t="s">
        <v>707</v>
      </c>
      <c r="L113" s="228">
        <v>9</v>
      </c>
      <c r="M113" s="142" t="s">
        <v>708</v>
      </c>
      <c r="N113" s="218" t="s">
        <v>709</v>
      </c>
      <c r="O113" s="520">
        <v>46400</v>
      </c>
      <c r="P113" s="21">
        <v>298882</v>
      </c>
      <c r="Q113" s="231" t="s">
        <v>703</v>
      </c>
      <c r="R113" s="181" t="s">
        <v>1360</v>
      </c>
      <c r="S113" s="181" t="s">
        <v>1360</v>
      </c>
      <c r="T113" s="181" t="s">
        <v>1360</v>
      </c>
      <c r="U113" s="512">
        <v>45100</v>
      </c>
      <c r="V113" s="132" t="s">
        <v>159</v>
      </c>
      <c r="W113" s="134"/>
    </row>
    <row r="114" spans="1:23" ht="48.6" customHeight="1">
      <c r="A114" s="127">
        <v>111</v>
      </c>
      <c r="B114" s="491" t="s">
        <v>710</v>
      </c>
      <c r="C114" s="131" t="s">
        <v>549</v>
      </c>
      <c r="D114" s="141" t="s">
        <v>711</v>
      </c>
      <c r="E114" s="141" t="s">
        <v>96</v>
      </c>
      <c r="F114" s="144" t="s">
        <v>613</v>
      </c>
      <c r="G114" s="228">
        <v>2005</v>
      </c>
      <c r="H114" s="230">
        <v>1194</v>
      </c>
      <c r="I114" s="230">
        <v>3070</v>
      </c>
      <c r="J114" s="230">
        <v>2463</v>
      </c>
      <c r="K114" s="230">
        <v>99</v>
      </c>
      <c r="L114" s="228">
        <v>9</v>
      </c>
      <c r="M114" s="142" t="s">
        <v>712</v>
      </c>
      <c r="N114" s="218" t="s">
        <v>713</v>
      </c>
      <c r="O114" s="520">
        <v>46712</v>
      </c>
      <c r="P114" s="21">
        <v>252965</v>
      </c>
      <c r="Q114" s="231" t="s">
        <v>703</v>
      </c>
      <c r="R114" s="181" t="s">
        <v>1360</v>
      </c>
      <c r="S114" s="181" t="s">
        <v>1360</v>
      </c>
      <c r="T114" s="181" t="s">
        <v>1360</v>
      </c>
      <c r="U114" s="512">
        <v>14000</v>
      </c>
      <c r="V114" s="132" t="s">
        <v>159</v>
      </c>
      <c r="W114" s="134"/>
    </row>
    <row r="115" spans="1:23" ht="48.6" customHeight="1">
      <c r="A115" s="127">
        <v>112</v>
      </c>
      <c r="B115" s="503" t="s">
        <v>585</v>
      </c>
      <c r="C115" s="409" t="s">
        <v>586</v>
      </c>
      <c r="D115" s="185" t="s">
        <v>587</v>
      </c>
      <c r="E115" s="185" t="s">
        <v>96</v>
      </c>
      <c r="F115" s="185" t="s">
        <v>588</v>
      </c>
      <c r="G115" s="185">
        <v>2018</v>
      </c>
      <c r="H115" s="410" t="s">
        <v>184</v>
      </c>
      <c r="I115" s="185">
        <v>3500</v>
      </c>
      <c r="J115" s="185">
        <v>1997</v>
      </c>
      <c r="K115" s="185">
        <v>120</v>
      </c>
      <c r="L115" s="185">
        <v>9</v>
      </c>
      <c r="M115" s="185" t="s">
        <v>589</v>
      </c>
      <c r="N115" s="185" t="s">
        <v>590</v>
      </c>
      <c r="O115" s="520">
        <v>46407</v>
      </c>
      <c r="P115" s="114">
        <v>135917</v>
      </c>
      <c r="Q115" s="231" t="s">
        <v>703</v>
      </c>
      <c r="R115" s="181" t="s">
        <v>1360</v>
      </c>
      <c r="S115" s="181" t="s">
        <v>1360</v>
      </c>
      <c r="T115" s="181" t="s">
        <v>1360</v>
      </c>
      <c r="U115" s="514">
        <v>85000</v>
      </c>
      <c r="V115" s="132" t="s">
        <v>159</v>
      </c>
      <c r="W115" s="397"/>
    </row>
    <row r="116" spans="1:23" ht="55.2">
      <c r="A116" s="127">
        <v>113</v>
      </c>
      <c r="B116" s="491" t="s">
        <v>715</v>
      </c>
      <c r="C116" s="131" t="s">
        <v>716</v>
      </c>
      <c r="D116" s="141" t="s">
        <v>717</v>
      </c>
      <c r="E116" s="141" t="s">
        <v>96</v>
      </c>
      <c r="F116" s="141" t="s">
        <v>718</v>
      </c>
      <c r="G116" s="228">
        <v>2013</v>
      </c>
      <c r="H116" s="230">
        <v>3050</v>
      </c>
      <c r="I116" s="230">
        <v>3050</v>
      </c>
      <c r="J116" s="230">
        <v>2143</v>
      </c>
      <c r="K116" s="230">
        <v>100</v>
      </c>
      <c r="L116" s="228">
        <v>9</v>
      </c>
      <c r="M116" s="142" t="s">
        <v>719</v>
      </c>
      <c r="N116" s="218" t="s">
        <v>720</v>
      </c>
      <c r="O116" s="520">
        <v>46404</v>
      </c>
      <c r="P116" s="21">
        <v>222741</v>
      </c>
      <c r="Q116" s="231" t="s">
        <v>714</v>
      </c>
      <c r="R116" s="181" t="s">
        <v>1360</v>
      </c>
      <c r="S116" s="181" t="s">
        <v>1360</v>
      </c>
      <c r="T116" s="181" t="s">
        <v>1360</v>
      </c>
      <c r="U116" s="512">
        <v>37400</v>
      </c>
      <c r="V116" s="137" t="s">
        <v>159</v>
      </c>
      <c r="W116" s="134"/>
    </row>
    <row r="117" spans="1:23" ht="48" customHeight="1">
      <c r="A117" s="130">
        <v>114</v>
      </c>
      <c r="B117" s="491" t="s">
        <v>726</v>
      </c>
      <c r="C117" s="131" t="s">
        <v>173</v>
      </c>
      <c r="D117" s="141" t="s">
        <v>727</v>
      </c>
      <c r="E117" s="141" t="s">
        <v>534</v>
      </c>
      <c r="F117" s="141" t="s">
        <v>184</v>
      </c>
      <c r="G117" s="228">
        <v>1986</v>
      </c>
      <c r="H117" s="230" t="s">
        <v>728</v>
      </c>
      <c r="I117" s="230"/>
      <c r="J117" s="230"/>
      <c r="K117" s="230"/>
      <c r="L117" s="228">
        <v>0</v>
      </c>
      <c r="M117" s="142"/>
      <c r="N117" s="218" t="s">
        <v>729</v>
      </c>
      <c r="O117" s="524"/>
      <c r="P117" s="525"/>
      <c r="Q117" s="231" t="s">
        <v>721</v>
      </c>
      <c r="R117" s="181" t="s">
        <v>1360</v>
      </c>
      <c r="S117" s="181" t="s">
        <v>136</v>
      </c>
      <c r="T117" s="181" t="s">
        <v>136</v>
      </c>
      <c r="U117" s="516" t="s">
        <v>136</v>
      </c>
      <c r="V117" s="133" t="s">
        <v>184</v>
      </c>
      <c r="W117" s="134"/>
    </row>
    <row r="118" spans="1:23" ht="46.8" customHeight="1">
      <c r="A118" s="127">
        <v>115</v>
      </c>
      <c r="B118" s="491" t="s">
        <v>730</v>
      </c>
      <c r="C118" s="131" t="s">
        <v>731</v>
      </c>
      <c r="D118" s="141" t="s">
        <v>732</v>
      </c>
      <c r="E118" s="141" t="s">
        <v>647</v>
      </c>
      <c r="F118" s="141" t="s">
        <v>184</v>
      </c>
      <c r="G118" s="228">
        <v>2013</v>
      </c>
      <c r="H118" s="230" t="s">
        <v>184</v>
      </c>
      <c r="I118" s="230">
        <v>3050</v>
      </c>
      <c r="J118" s="230">
        <v>2143</v>
      </c>
      <c r="K118" s="230">
        <v>100</v>
      </c>
      <c r="L118" s="228">
        <v>9</v>
      </c>
      <c r="M118" s="142" t="s">
        <v>719</v>
      </c>
      <c r="N118" s="218" t="s">
        <v>733</v>
      </c>
      <c r="O118" s="520" t="s">
        <v>939</v>
      </c>
      <c r="P118" s="21">
        <v>301887</v>
      </c>
      <c r="Q118" s="231" t="s">
        <v>721</v>
      </c>
      <c r="R118" s="181" t="s">
        <v>1360</v>
      </c>
      <c r="S118" s="181" t="s">
        <v>1360</v>
      </c>
      <c r="T118" s="181" t="s">
        <v>1360</v>
      </c>
      <c r="U118" s="512">
        <v>34400</v>
      </c>
      <c r="V118" s="137" t="s">
        <v>159</v>
      </c>
      <c r="W118" s="134"/>
    </row>
    <row r="119" spans="1:23" ht="57.6" customHeight="1">
      <c r="A119" s="127">
        <v>116</v>
      </c>
      <c r="B119" s="491" t="s">
        <v>740</v>
      </c>
      <c r="C119" s="131" t="s">
        <v>170</v>
      </c>
      <c r="D119" s="141" t="s">
        <v>741</v>
      </c>
      <c r="E119" s="141" t="s">
        <v>96</v>
      </c>
      <c r="F119" s="141" t="s">
        <v>143</v>
      </c>
      <c r="G119" s="228">
        <v>2017</v>
      </c>
      <c r="H119" s="230" t="s">
        <v>184</v>
      </c>
      <c r="I119" s="230">
        <v>1610</v>
      </c>
      <c r="J119" s="230">
        <v>1368</v>
      </c>
      <c r="K119" s="230" t="s">
        <v>742</v>
      </c>
      <c r="L119" s="228">
        <v>5</v>
      </c>
      <c r="M119" s="258" t="s">
        <v>743</v>
      </c>
      <c r="N119" s="218" t="s">
        <v>744</v>
      </c>
      <c r="O119" s="520">
        <v>46373</v>
      </c>
      <c r="P119" s="114">
        <v>94000</v>
      </c>
      <c r="Q119" s="231" t="s">
        <v>739</v>
      </c>
      <c r="R119" s="181" t="s">
        <v>1360</v>
      </c>
      <c r="S119" s="181" t="s">
        <v>1360</v>
      </c>
      <c r="T119" s="181" t="s">
        <v>1360</v>
      </c>
      <c r="U119" s="512">
        <v>43000</v>
      </c>
      <c r="V119" s="132" t="s">
        <v>159</v>
      </c>
      <c r="W119" s="151"/>
    </row>
    <row r="120" spans="1:23">
      <c r="A120" s="152"/>
      <c r="B120" s="153"/>
      <c r="C120" s="154"/>
      <c r="D120" s="154"/>
      <c r="E120" s="154"/>
      <c r="F120" s="154"/>
      <c r="G120" s="155"/>
      <c r="H120" s="156"/>
      <c r="I120" s="156"/>
      <c r="J120" s="156"/>
      <c r="K120" s="156"/>
      <c r="L120" s="155"/>
      <c r="M120" s="157"/>
      <c r="N120" s="158"/>
      <c r="O120" s="154"/>
      <c r="P120" s="154"/>
      <c r="Q120" s="159"/>
      <c r="R120" s="159"/>
      <c r="S120" s="160"/>
      <c r="T120" s="161"/>
      <c r="U120" s="162"/>
    </row>
    <row r="121" spans="1:23">
      <c r="A121" s="163"/>
      <c r="B121" s="153"/>
      <c r="C121" s="154"/>
      <c r="D121" s="154"/>
      <c r="E121" s="154"/>
      <c r="F121" s="154"/>
      <c r="G121" s="155"/>
      <c r="H121" s="155"/>
      <c r="I121" s="155"/>
      <c r="J121" s="156"/>
      <c r="K121" s="156"/>
      <c r="L121" s="156"/>
      <c r="M121" s="156"/>
      <c r="N121" s="158"/>
      <c r="O121" s="154"/>
      <c r="P121" s="154"/>
      <c r="Q121" s="154"/>
      <c r="R121" s="154"/>
      <c r="S121" s="157"/>
      <c r="T121" s="157"/>
      <c r="U121" s="164"/>
    </row>
    <row r="122" spans="1:23" ht="33" customHeight="1">
      <c r="B122" s="616" t="s">
        <v>745</v>
      </c>
      <c r="C122" s="569"/>
      <c r="D122" s="569"/>
    </row>
  </sheetData>
  <mergeCells count="26">
    <mergeCell ref="R2:R3"/>
    <mergeCell ref="S2:S3"/>
    <mergeCell ref="T2:T3"/>
    <mergeCell ref="V2:V3"/>
    <mergeCell ref="W2:W3"/>
    <mergeCell ref="U2:U3"/>
    <mergeCell ref="B1:E1"/>
    <mergeCell ref="N2:N3"/>
    <mergeCell ref="O2:O3"/>
    <mergeCell ref="P2:P3"/>
    <mergeCell ref="Q2:Q3"/>
    <mergeCell ref="L2:L3"/>
    <mergeCell ref="M2:M3"/>
    <mergeCell ref="G2:G3"/>
    <mergeCell ref="H2:H3"/>
    <mergeCell ref="I2:I3"/>
    <mergeCell ref="J2:J3"/>
    <mergeCell ref="K2:K3"/>
    <mergeCell ref="F7:F8"/>
    <mergeCell ref="B122:D122"/>
    <mergeCell ref="A2:A3"/>
    <mergeCell ref="B2:B3"/>
    <mergeCell ref="C2:C3"/>
    <mergeCell ref="D2:D3"/>
    <mergeCell ref="E2:E3"/>
    <mergeCell ref="F2:F3"/>
  </mergeCells>
  <dataValidations count="1">
    <dataValidation type="list" allowBlank="1" showInputMessage="1" showErrorMessage="1" sqref="T120" xr:uid="{D87980B8-7701-483C-A052-BAF2FAE79AFA}">
      <formula1>"netto, netto + 50% VAT, brutto"</formula1>
    </dataValidation>
  </dataValidations>
  <printOptions horizontalCentered="1" verticalCentered="1"/>
  <pageMargins left="0" right="0" top="0.15748031496062992" bottom="0" header="0.31496062992125984" footer="0.31496062992125984"/>
  <pageSetup paperSize="9" scale="40" pageOrder="overThenDown" orientation="landscape" horizontalDpi="4294967295" verticalDpi="4294967295" r:id="rId1"/>
  <headerFooter>
    <oddHeader>&amp;RZakładka nr 4 - wykaz pojazdów</oddHeader>
    <oddFooter>&amp;RStrona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8D143-6FA4-4D41-A6C2-02A3CE06DF0C}">
  <dimension ref="A2:E21"/>
  <sheetViews>
    <sheetView workbookViewId="0">
      <selection activeCell="I9" sqref="I9"/>
    </sheetView>
  </sheetViews>
  <sheetFormatPr defaultRowHeight="14.4"/>
  <cols>
    <col min="1" max="1" width="4.77734375" customWidth="1"/>
    <col min="2" max="2" width="40.109375" customWidth="1"/>
    <col min="3" max="3" width="23.33203125" customWidth="1"/>
    <col min="4" max="4" width="22.109375" customWidth="1"/>
    <col min="5" max="5" width="28" customWidth="1"/>
  </cols>
  <sheetData>
    <row r="2" spans="1:5" ht="23.4" customHeight="1">
      <c r="B2" s="85" t="s">
        <v>1398</v>
      </c>
    </row>
    <row r="5" spans="1:5" ht="28.2" customHeight="1">
      <c r="A5" s="638">
        <v>1</v>
      </c>
      <c r="B5" s="639" t="s">
        <v>1399</v>
      </c>
      <c r="C5" s="313" t="s">
        <v>161</v>
      </c>
      <c r="D5" s="313" t="s">
        <v>162</v>
      </c>
      <c r="E5" s="313" t="s">
        <v>195</v>
      </c>
    </row>
    <row r="6" spans="1:5" ht="18" customHeight="1">
      <c r="A6" s="638"/>
      <c r="B6" s="639"/>
      <c r="C6" s="312" t="s">
        <v>163</v>
      </c>
      <c r="D6" s="94">
        <v>208</v>
      </c>
      <c r="E6" s="314" t="s">
        <v>1395</v>
      </c>
    </row>
    <row r="7" spans="1:5" ht="18" customHeight="1">
      <c r="A7" s="638"/>
      <c r="B7" s="639"/>
      <c r="C7" s="315" t="s">
        <v>164</v>
      </c>
      <c r="D7" s="94"/>
      <c r="E7" s="314" t="s">
        <v>1397</v>
      </c>
    </row>
    <row r="8" spans="1:5" ht="18" customHeight="1">
      <c r="A8" s="638"/>
      <c r="B8" s="639"/>
      <c r="C8" s="315" t="s">
        <v>165</v>
      </c>
      <c r="D8" s="314"/>
      <c r="E8" s="314" t="s">
        <v>1396</v>
      </c>
    </row>
    <row r="9" spans="1:5" ht="18" customHeight="1">
      <c r="A9" s="638"/>
      <c r="B9" s="639"/>
      <c r="C9" s="312" t="s">
        <v>166</v>
      </c>
      <c r="D9" s="314" t="s">
        <v>1382</v>
      </c>
      <c r="E9" s="545"/>
    </row>
    <row r="10" spans="1:5" ht="18" customHeight="1">
      <c r="A10" s="638"/>
      <c r="B10" s="639"/>
      <c r="C10" s="312" t="s">
        <v>991</v>
      </c>
      <c r="D10" s="314" t="s">
        <v>992</v>
      </c>
      <c r="E10" s="545"/>
    </row>
    <row r="11" spans="1:5">
      <c r="A11" s="638"/>
      <c r="B11" s="639"/>
      <c r="C11" s="312" t="s">
        <v>196</v>
      </c>
      <c r="D11" s="94"/>
      <c r="E11" s="314"/>
    </row>
    <row r="12" spans="1:5">
      <c r="A12" s="638"/>
      <c r="B12" s="639"/>
      <c r="C12" s="312" t="s">
        <v>197</v>
      </c>
      <c r="D12" s="94"/>
      <c r="E12" s="314"/>
    </row>
    <row r="13" spans="1:5">
      <c r="A13" s="638"/>
      <c r="B13" s="639"/>
      <c r="C13" s="312" t="s">
        <v>198</v>
      </c>
      <c r="D13" s="94"/>
      <c r="E13" s="314"/>
    </row>
    <row r="14" spans="1:5" ht="27.6">
      <c r="A14" s="638"/>
      <c r="B14" s="639"/>
      <c r="C14" s="312" t="s">
        <v>993</v>
      </c>
      <c r="D14" s="94"/>
      <c r="E14" s="314" t="s">
        <v>994</v>
      </c>
    </row>
    <row r="15" spans="1:5" ht="202.2" customHeight="1" thickBot="1">
      <c r="A15" s="638"/>
      <c r="B15" s="318" t="s">
        <v>839</v>
      </c>
      <c r="C15" s="640" t="s">
        <v>995</v>
      </c>
      <c r="D15" s="640"/>
      <c r="E15" s="641"/>
    </row>
    <row r="16" spans="1:5" ht="85.8" customHeight="1">
      <c r="A16" s="316"/>
      <c r="B16" s="317" t="s">
        <v>999</v>
      </c>
      <c r="C16" s="640" t="s">
        <v>996</v>
      </c>
      <c r="D16" s="640"/>
      <c r="E16" s="641"/>
    </row>
    <row r="17" spans="1:5" ht="93.6" customHeight="1">
      <c r="A17" s="316"/>
      <c r="B17" s="317" t="s">
        <v>998</v>
      </c>
      <c r="C17" s="640" t="s">
        <v>997</v>
      </c>
      <c r="D17" s="640"/>
      <c r="E17" s="641"/>
    </row>
    <row r="19" spans="1:5" ht="64.8" customHeight="1">
      <c r="B19" s="636" t="s">
        <v>1357</v>
      </c>
      <c r="C19" s="637"/>
      <c r="D19" s="637"/>
    </row>
    <row r="20" spans="1:5" ht="53.4" customHeight="1">
      <c r="B20" s="635" t="s">
        <v>1400</v>
      </c>
      <c r="C20" s="635"/>
      <c r="D20" s="635"/>
    </row>
    <row r="21" spans="1:5" ht="40.200000000000003" customHeight="1"/>
  </sheetData>
  <mergeCells count="7">
    <mergeCell ref="B20:D20"/>
    <mergeCell ref="B19:D19"/>
    <mergeCell ref="A5:A15"/>
    <mergeCell ref="B5:B14"/>
    <mergeCell ref="C15:E15"/>
    <mergeCell ref="C16:E16"/>
    <mergeCell ref="C17:E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08"/>
  <sheetViews>
    <sheetView zoomScale="70" zoomScaleNormal="70" workbookViewId="0">
      <pane ySplit="1" topLeftCell="A2" activePane="bottomLeft" state="frozen"/>
      <selection pane="bottomLeft" activeCell="P5" sqref="P5"/>
    </sheetView>
  </sheetViews>
  <sheetFormatPr defaultColWidth="9.109375" defaultRowHeight="13.2"/>
  <cols>
    <col min="1" max="1" width="4.77734375" style="13" customWidth="1"/>
    <col min="2" max="2" width="28.6640625" style="13" customWidth="1"/>
    <col min="3" max="3" width="25.5546875" style="13" customWidth="1"/>
    <col min="4" max="4" width="11.77734375" style="13" customWidth="1"/>
    <col min="5" max="5" width="23.5546875" style="13" customWidth="1"/>
    <col min="6" max="6" width="11.21875" style="13" customWidth="1"/>
    <col min="7" max="7" width="18.77734375" style="14" customWidth="1"/>
    <col min="8" max="8" width="14.21875" style="14" customWidth="1"/>
    <col min="9" max="9" width="21.5546875" style="14" customWidth="1"/>
    <col min="10" max="10" width="14.5546875" style="14" customWidth="1"/>
    <col min="11" max="11" width="15.88671875" style="14" customWidth="1"/>
    <col min="12" max="12" width="16.109375" style="14" customWidth="1"/>
    <col min="13" max="15" width="9.109375" style="14"/>
    <col min="16" max="16" width="11.88671875" style="14" bestFit="1" customWidth="1"/>
    <col min="17" max="16384" width="9.109375" style="14"/>
  </cols>
  <sheetData>
    <row r="1" spans="1:16" s="43" customFormat="1" ht="53.4" customHeight="1">
      <c r="A1" s="42"/>
      <c r="B1" s="646" t="s">
        <v>1428</v>
      </c>
      <c r="C1" s="647"/>
      <c r="D1" s="647"/>
      <c r="E1" s="647"/>
      <c r="F1" s="647"/>
      <c r="G1" s="647"/>
      <c r="H1" s="647"/>
    </row>
    <row r="2" spans="1:16" ht="13.8" thickBot="1"/>
    <row r="3" spans="1:16" ht="28.8" customHeight="1" thickTop="1" thickBot="1">
      <c r="B3" s="542" t="s">
        <v>98</v>
      </c>
      <c r="C3" s="648" t="s">
        <v>768</v>
      </c>
      <c r="D3" s="649"/>
      <c r="E3" s="648" t="s">
        <v>769</v>
      </c>
      <c r="F3" s="649"/>
      <c r="G3" s="648" t="s">
        <v>770</v>
      </c>
      <c r="H3" s="649"/>
      <c r="I3" s="648" t="s">
        <v>941</v>
      </c>
      <c r="J3" s="649"/>
      <c r="K3" s="648" t="s">
        <v>942</v>
      </c>
      <c r="L3" s="649"/>
    </row>
    <row r="4" spans="1:16" ht="30.6" customHeight="1" thickTop="1" thickBot="1">
      <c r="B4" s="543"/>
      <c r="C4" s="544" t="s">
        <v>100</v>
      </c>
      <c r="D4" s="544" t="s">
        <v>99</v>
      </c>
      <c r="E4" s="544" t="s">
        <v>100</v>
      </c>
      <c r="F4" s="544" t="s">
        <v>99</v>
      </c>
      <c r="G4" s="544" t="s">
        <v>100</v>
      </c>
      <c r="H4" s="544" t="s">
        <v>99</v>
      </c>
      <c r="I4" s="544" t="s">
        <v>100</v>
      </c>
      <c r="J4" s="544" t="s">
        <v>99</v>
      </c>
      <c r="K4" s="544" t="s">
        <v>100</v>
      </c>
      <c r="L4" s="544" t="s">
        <v>99</v>
      </c>
    </row>
    <row r="5" spans="1:16" ht="44.4" customHeight="1" thickTop="1" thickBot="1">
      <c r="B5" s="210" t="s">
        <v>101</v>
      </c>
      <c r="C5" s="169">
        <v>17333.87</v>
      </c>
      <c r="D5" s="170">
        <v>5</v>
      </c>
      <c r="E5" s="169">
        <v>18260</v>
      </c>
      <c r="F5" s="170">
        <v>3</v>
      </c>
      <c r="G5" s="169"/>
      <c r="H5" s="170"/>
      <c r="I5" s="169">
        <v>8623.0300000000007</v>
      </c>
      <c r="J5" s="170">
        <v>4</v>
      </c>
      <c r="K5" s="169">
        <v>2045.83</v>
      </c>
      <c r="L5" s="170">
        <v>2</v>
      </c>
    </row>
    <row r="6" spans="1:16" ht="36.6" customHeight="1" thickTop="1" thickBot="1">
      <c r="B6" s="210" t="s">
        <v>102</v>
      </c>
      <c r="C6" s="167"/>
      <c r="D6" s="168"/>
      <c r="E6" s="167"/>
      <c r="F6" s="168"/>
      <c r="G6" s="167"/>
      <c r="H6" s="168"/>
      <c r="I6" s="167"/>
      <c r="J6" s="168"/>
      <c r="K6" s="167"/>
      <c r="L6" s="168"/>
    </row>
    <row r="7" spans="1:16" ht="42" customHeight="1" thickTop="1" thickBot="1">
      <c r="B7" s="210" t="s">
        <v>103</v>
      </c>
      <c r="C7" s="169">
        <v>3004.08</v>
      </c>
      <c r="D7" s="170">
        <v>1</v>
      </c>
      <c r="E7" s="169"/>
      <c r="F7" s="170"/>
      <c r="G7" s="169">
        <v>5731.55</v>
      </c>
      <c r="H7" s="170">
        <v>1</v>
      </c>
      <c r="I7" s="169"/>
      <c r="J7" s="170"/>
      <c r="K7" s="169"/>
      <c r="L7" s="170"/>
    </row>
    <row r="8" spans="1:16" ht="46.2" customHeight="1" thickTop="1" thickBot="1">
      <c r="B8" s="210" t="s">
        <v>104</v>
      </c>
      <c r="C8" s="167"/>
      <c r="D8" s="168"/>
      <c r="E8" s="167"/>
      <c r="F8" s="168"/>
      <c r="G8" s="167"/>
      <c r="H8" s="168"/>
      <c r="I8" s="167"/>
      <c r="J8" s="168"/>
      <c r="K8" s="169">
        <v>4023.33</v>
      </c>
      <c r="L8" s="170">
        <v>2</v>
      </c>
    </row>
    <row r="9" spans="1:16" ht="36.6" customHeight="1" thickTop="1" thickBot="1">
      <c r="B9" s="210" t="s">
        <v>105</v>
      </c>
      <c r="C9" s="169">
        <v>17140.310000000001</v>
      </c>
      <c r="D9" s="170">
        <v>7</v>
      </c>
      <c r="E9" s="169">
        <v>3708.49</v>
      </c>
      <c r="F9" s="170">
        <v>1</v>
      </c>
      <c r="G9" s="169">
        <v>19845.36</v>
      </c>
      <c r="H9" s="170">
        <v>10</v>
      </c>
      <c r="I9" s="169">
        <v>76569.460000000006</v>
      </c>
      <c r="J9" s="170">
        <v>3</v>
      </c>
      <c r="K9" s="169">
        <v>4073.09</v>
      </c>
      <c r="L9" s="170">
        <v>2</v>
      </c>
    </row>
    <row r="10" spans="1:16" ht="37.799999999999997" customHeight="1" thickTop="1" thickBot="1">
      <c r="B10" s="210" t="s">
        <v>106</v>
      </c>
      <c r="C10" s="40">
        <v>2577</v>
      </c>
      <c r="D10" s="41">
        <v>2</v>
      </c>
      <c r="E10" s="40">
        <v>7240</v>
      </c>
      <c r="F10" s="41">
        <v>1</v>
      </c>
      <c r="G10" s="40">
        <v>0</v>
      </c>
      <c r="H10" s="41">
        <v>0</v>
      </c>
      <c r="I10" s="40">
        <v>20318</v>
      </c>
      <c r="J10" s="41">
        <v>2</v>
      </c>
      <c r="K10" s="169">
        <v>8888</v>
      </c>
      <c r="L10" s="170">
        <v>1</v>
      </c>
      <c r="M10" s="534"/>
      <c r="N10" s="534"/>
    </row>
    <row r="11" spans="1:16" ht="32.4" customHeight="1" thickTop="1" thickBot="1">
      <c r="B11" s="210" t="s">
        <v>107</v>
      </c>
      <c r="C11" s="40">
        <v>26958</v>
      </c>
      <c r="D11" s="41">
        <v>4</v>
      </c>
      <c r="E11" s="40">
        <v>29341</v>
      </c>
      <c r="F11" s="41">
        <v>7</v>
      </c>
      <c r="G11" s="40">
        <v>27392</v>
      </c>
      <c r="H11" s="41">
        <v>9</v>
      </c>
      <c r="I11" s="40">
        <v>26242</v>
      </c>
      <c r="J11" s="41">
        <v>4</v>
      </c>
      <c r="K11" s="169">
        <v>14040</v>
      </c>
      <c r="L11" s="170">
        <v>3</v>
      </c>
      <c r="M11" s="534"/>
      <c r="N11" s="534"/>
    </row>
    <row r="12" spans="1:16" ht="36" customHeight="1" thickTop="1" thickBot="1">
      <c r="B12" s="210" t="s">
        <v>767</v>
      </c>
      <c r="C12" s="40">
        <v>800</v>
      </c>
      <c r="D12" s="41">
        <v>4</v>
      </c>
      <c r="E12" s="40">
        <v>100</v>
      </c>
      <c r="F12" s="41">
        <v>1</v>
      </c>
      <c r="G12" s="40">
        <v>200</v>
      </c>
      <c r="H12" s="41">
        <v>1</v>
      </c>
      <c r="I12" s="40"/>
      <c r="J12" s="41"/>
      <c r="K12" s="40"/>
      <c r="L12" s="41"/>
    </row>
    <row r="13" spans="1:16" ht="56.4" customHeight="1" thickTop="1" thickBot="1">
      <c r="B13" s="535" t="s">
        <v>17</v>
      </c>
      <c r="C13" s="536">
        <f>SUM(C5:C12)</f>
        <v>67813.259999999995</v>
      </c>
      <c r="D13" s="537">
        <f>SUM(D5:D12)</f>
        <v>23</v>
      </c>
      <c r="E13" s="536">
        <f>SUM(E5:E12)</f>
        <v>58649.49</v>
      </c>
      <c r="F13" s="537">
        <f>SUM(F5:F12)</f>
        <v>13</v>
      </c>
      <c r="G13" s="536">
        <f t="shared" ref="G13:J13" si="0">SUM(G5:G12)</f>
        <v>53168.91</v>
      </c>
      <c r="H13" s="537">
        <f t="shared" si="0"/>
        <v>21</v>
      </c>
      <c r="I13" s="536">
        <f t="shared" si="0"/>
        <v>131752.49</v>
      </c>
      <c r="J13" s="537">
        <f t="shared" si="0"/>
        <v>13</v>
      </c>
      <c r="K13" s="536">
        <f>SUM(K5:K12)</f>
        <v>33070.25</v>
      </c>
      <c r="L13" s="537">
        <f>SUM(L5:L12)</f>
        <v>10</v>
      </c>
      <c r="P13" s="531"/>
    </row>
    <row r="14" spans="1:16" ht="52.8" customHeight="1" thickTop="1" thickBot="1">
      <c r="B14" s="535" t="s">
        <v>108</v>
      </c>
      <c r="C14" s="538">
        <v>0</v>
      </c>
      <c r="D14" s="539"/>
      <c r="E14" s="538">
        <v>0</v>
      </c>
      <c r="F14" s="539"/>
      <c r="G14" s="540">
        <v>44000</v>
      </c>
      <c r="H14" s="539">
        <v>3</v>
      </c>
      <c r="I14" s="540">
        <f>11457+4760</f>
        <v>16217</v>
      </c>
      <c r="J14" s="539">
        <v>2</v>
      </c>
      <c r="K14" s="540">
        <f>12696.06+15574.51+2243</f>
        <v>30513.57</v>
      </c>
      <c r="L14" s="539">
        <v>6</v>
      </c>
      <c r="P14" s="531"/>
    </row>
    <row r="15" spans="1:16" ht="55.8" customHeight="1" thickTop="1" thickBot="1">
      <c r="B15" s="541" t="s">
        <v>109</v>
      </c>
      <c r="C15" s="642">
        <v>435184.95</v>
      </c>
      <c r="D15" s="643"/>
      <c r="E15" s="643"/>
      <c r="F15" s="643"/>
      <c r="G15" s="643"/>
      <c r="H15" s="643"/>
      <c r="I15" s="644"/>
      <c r="J15" s="644"/>
      <c r="K15" s="644"/>
      <c r="L15" s="645"/>
    </row>
    <row r="16" spans="1:16" ht="13.8" thickTop="1"/>
    <row r="28" spans="12:12">
      <c r="L28" s="531"/>
    </row>
    <row r="29" spans="12:12">
      <c r="L29" s="531"/>
    </row>
    <row r="30" spans="12:12">
      <c r="L30" s="531"/>
    </row>
    <row r="32" spans="12:12">
      <c r="L32" s="531"/>
    </row>
    <row r="94" spans="7:12" s="13" customFormat="1">
      <c r="G94" s="14"/>
      <c r="H94" s="14"/>
      <c r="I94" s="14"/>
      <c r="J94" s="14"/>
      <c r="K94" s="14"/>
      <c r="L94" s="14"/>
    </row>
    <row r="95" spans="7:12" s="13" customFormat="1">
      <c r="G95" s="14"/>
      <c r="H95" s="14"/>
      <c r="I95" s="14"/>
      <c r="J95" s="14"/>
      <c r="K95" s="14"/>
      <c r="L95" s="14"/>
    </row>
    <row r="96" spans="7:12" s="13" customFormat="1">
      <c r="G96" s="14"/>
      <c r="H96" s="14"/>
      <c r="I96" s="14"/>
      <c r="J96" s="14"/>
      <c r="K96" s="14"/>
      <c r="L96" s="14"/>
    </row>
    <row r="97" spans="7:12" s="13" customFormat="1">
      <c r="G97" s="14"/>
      <c r="H97" s="14"/>
      <c r="I97" s="14"/>
      <c r="J97" s="14"/>
      <c r="K97" s="14"/>
      <c r="L97" s="14"/>
    </row>
    <row r="98" spans="7:12" s="13" customFormat="1">
      <c r="G98" s="14"/>
      <c r="H98" s="14"/>
      <c r="I98" s="14"/>
      <c r="J98" s="14"/>
      <c r="K98" s="14"/>
      <c r="L98" s="14"/>
    </row>
    <row r="99" spans="7:12" s="13" customFormat="1">
      <c r="G99" s="14"/>
      <c r="H99" s="14"/>
      <c r="I99" s="14"/>
      <c r="J99" s="14"/>
      <c r="K99" s="14"/>
      <c r="L99" s="14"/>
    </row>
    <row r="100" spans="7:12" s="13" customFormat="1">
      <c r="G100" s="14"/>
      <c r="H100" s="14"/>
      <c r="I100" s="14"/>
      <c r="J100" s="14"/>
      <c r="K100" s="14"/>
      <c r="L100" s="14"/>
    </row>
    <row r="101" spans="7:12" s="13" customFormat="1">
      <c r="G101" s="14"/>
      <c r="H101" s="14"/>
      <c r="I101" s="14"/>
      <c r="J101" s="14"/>
      <c r="K101" s="14"/>
      <c r="L101" s="14"/>
    </row>
    <row r="102" spans="7:12" s="13" customFormat="1">
      <c r="G102" s="14"/>
      <c r="H102" s="14"/>
      <c r="I102" s="14"/>
      <c r="J102" s="14"/>
      <c r="K102" s="14"/>
      <c r="L102" s="14"/>
    </row>
    <row r="103" spans="7:12" s="13" customFormat="1">
      <c r="G103" s="14"/>
      <c r="H103" s="14"/>
      <c r="I103" s="14"/>
      <c r="J103" s="14"/>
      <c r="K103" s="14"/>
      <c r="L103" s="14"/>
    </row>
    <row r="104" spans="7:12" s="13" customFormat="1">
      <c r="G104" s="14"/>
      <c r="H104" s="14"/>
      <c r="I104" s="14"/>
      <c r="J104" s="14"/>
      <c r="K104" s="14"/>
      <c r="L104" s="14"/>
    </row>
    <row r="105" spans="7:12" s="13" customFormat="1">
      <c r="G105" s="14"/>
      <c r="H105" s="14"/>
      <c r="I105" s="14"/>
      <c r="J105" s="14"/>
      <c r="K105" s="14"/>
      <c r="L105" s="14"/>
    </row>
    <row r="106" spans="7:12" s="13" customFormat="1">
      <c r="G106" s="14"/>
      <c r="H106" s="14"/>
      <c r="I106" s="14"/>
      <c r="J106" s="14"/>
      <c r="K106" s="14"/>
      <c r="L106" s="14"/>
    </row>
    <row r="107" spans="7:12" s="13" customFormat="1">
      <c r="G107" s="14"/>
      <c r="H107" s="14"/>
      <c r="I107" s="14"/>
      <c r="J107" s="14"/>
      <c r="K107" s="14"/>
      <c r="L107" s="14"/>
    </row>
    <row r="108" spans="7:12" s="13" customFormat="1">
      <c r="G108" s="14"/>
      <c r="H108" s="14"/>
      <c r="I108" s="14"/>
      <c r="J108" s="14"/>
      <c r="K108" s="14"/>
      <c r="L108" s="14"/>
    </row>
    <row r="109" spans="7:12" s="13" customFormat="1">
      <c r="G109" s="14"/>
      <c r="H109" s="14"/>
      <c r="I109" s="14"/>
      <c r="J109" s="14"/>
      <c r="K109" s="14"/>
      <c r="L109" s="14"/>
    </row>
    <row r="110" spans="7:12" s="13" customFormat="1">
      <c r="G110" s="14"/>
      <c r="H110" s="14"/>
      <c r="I110" s="14"/>
      <c r="J110" s="14"/>
      <c r="K110" s="14"/>
      <c r="L110" s="14"/>
    </row>
    <row r="111" spans="7:12" s="13" customFormat="1">
      <c r="G111" s="14"/>
      <c r="H111" s="14"/>
      <c r="I111" s="14"/>
      <c r="J111" s="14"/>
      <c r="K111" s="14"/>
      <c r="L111" s="14"/>
    </row>
    <row r="112" spans="7:12" s="13" customFormat="1">
      <c r="G112" s="14"/>
      <c r="H112" s="14"/>
      <c r="I112" s="14"/>
      <c r="J112" s="14"/>
      <c r="K112" s="14"/>
      <c r="L112" s="14"/>
    </row>
    <row r="113" spans="7:12" s="13" customFormat="1">
      <c r="G113" s="14"/>
      <c r="H113" s="14"/>
      <c r="I113" s="14"/>
      <c r="J113" s="14"/>
      <c r="K113" s="14"/>
      <c r="L113" s="14"/>
    </row>
    <row r="114" spans="7:12" s="13" customFormat="1">
      <c r="G114" s="14"/>
      <c r="H114" s="14"/>
      <c r="I114" s="14"/>
      <c r="J114" s="14"/>
      <c r="K114" s="14"/>
      <c r="L114" s="14"/>
    </row>
    <row r="115" spans="7:12" s="13" customFormat="1">
      <c r="G115" s="14"/>
      <c r="H115" s="14"/>
      <c r="I115" s="14"/>
      <c r="J115" s="14"/>
      <c r="K115" s="14"/>
      <c r="L115" s="14"/>
    </row>
    <row r="116" spans="7:12" s="13" customFormat="1">
      <c r="G116" s="14"/>
      <c r="H116" s="14"/>
      <c r="I116" s="14"/>
      <c r="J116" s="14"/>
      <c r="K116" s="14"/>
      <c r="L116" s="14"/>
    </row>
    <row r="117" spans="7:12" s="13" customFormat="1">
      <c r="G117" s="14"/>
      <c r="H117" s="14"/>
      <c r="I117" s="14"/>
      <c r="J117" s="14"/>
      <c r="K117" s="14"/>
      <c r="L117" s="14"/>
    </row>
    <row r="118" spans="7:12" s="13" customFormat="1">
      <c r="G118" s="14"/>
      <c r="H118" s="14"/>
      <c r="I118" s="14"/>
      <c r="J118" s="14"/>
      <c r="K118" s="14"/>
      <c r="L118" s="14"/>
    </row>
    <row r="119" spans="7:12" s="13" customFormat="1">
      <c r="G119" s="14"/>
      <c r="H119" s="14"/>
      <c r="I119" s="14"/>
      <c r="J119" s="14"/>
      <c r="K119" s="14"/>
      <c r="L119" s="14"/>
    </row>
    <row r="120" spans="7:12" s="13" customFormat="1">
      <c r="G120" s="14"/>
      <c r="H120" s="14"/>
      <c r="I120" s="14"/>
      <c r="J120" s="14"/>
      <c r="K120" s="14"/>
      <c r="L120" s="14"/>
    </row>
    <row r="121" spans="7:12" s="13" customFormat="1">
      <c r="G121" s="14"/>
      <c r="H121" s="14"/>
      <c r="I121" s="14"/>
      <c r="J121" s="14"/>
      <c r="K121" s="14"/>
      <c r="L121" s="14"/>
    </row>
    <row r="122" spans="7:12" s="13" customFormat="1">
      <c r="G122" s="14"/>
      <c r="H122" s="14"/>
      <c r="I122" s="14"/>
      <c r="J122" s="14"/>
      <c r="K122" s="14"/>
      <c r="L122" s="14"/>
    </row>
    <row r="123" spans="7:12" s="13" customFormat="1">
      <c r="G123" s="14"/>
      <c r="H123" s="14"/>
      <c r="I123" s="14"/>
      <c r="J123" s="14"/>
      <c r="K123" s="14"/>
      <c r="L123" s="14"/>
    </row>
    <row r="124" spans="7:12" s="13" customFormat="1">
      <c r="G124" s="14"/>
      <c r="H124" s="14"/>
      <c r="I124" s="14"/>
      <c r="J124" s="14"/>
      <c r="K124" s="14"/>
      <c r="L124" s="14"/>
    </row>
    <row r="125" spans="7:12" s="13" customFormat="1">
      <c r="G125" s="14"/>
      <c r="H125" s="14"/>
      <c r="I125" s="14"/>
      <c r="J125" s="14"/>
      <c r="K125" s="14"/>
      <c r="L125" s="14"/>
    </row>
    <row r="126" spans="7:12" s="13" customFormat="1">
      <c r="G126" s="14"/>
      <c r="H126" s="14"/>
      <c r="I126" s="14"/>
      <c r="J126" s="14"/>
      <c r="K126" s="14"/>
      <c r="L126" s="14"/>
    </row>
    <row r="127" spans="7:12" s="13" customFormat="1">
      <c r="G127" s="14"/>
      <c r="H127" s="14"/>
      <c r="I127" s="14"/>
      <c r="J127" s="14"/>
      <c r="K127" s="14"/>
      <c r="L127" s="14"/>
    </row>
    <row r="128" spans="7:12" s="13" customFormat="1">
      <c r="G128" s="14"/>
      <c r="H128" s="14"/>
      <c r="I128" s="14"/>
      <c r="J128" s="14"/>
      <c r="K128" s="14"/>
      <c r="L128" s="14"/>
    </row>
    <row r="129" spans="7:12" s="13" customFormat="1">
      <c r="G129" s="14"/>
      <c r="H129" s="14"/>
      <c r="I129" s="14"/>
      <c r="J129" s="14"/>
      <c r="K129" s="14"/>
      <c r="L129" s="14"/>
    </row>
    <row r="130" spans="7:12" s="13" customFormat="1">
      <c r="G130" s="14"/>
      <c r="H130" s="14"/>
      <c r="I130" s="14"/>
      <c r="J130" s="14"/>
      <c r="K130" s="14"/>
      <c r="L130" s="14"/>
    </row>
    <row r="131" spans="7:12" s="13" customFormat="1">
      <c r="G131" s="14"/>
      <c r="H131" s="14"/>
      <c r="I131" s="14"/>
      <c r="J131" s="14"/>
      <c r="K131" s="14"/>
      <c r="L131" s="14"/>
    </row>
    <row r="132" spans="7:12" s="13" customFormat="1">
      <c r="G132" s="14"/>
      <c r="H132" s="14"/>
      <c r="I132" s="14"/>
      <c r="J132" s="14"/>
      <c r="K132" s="14"/>
      <c r="L132" s="14"/>
    </row>
    <row r="133" spans="7:12" s="13" customFormat="1">
      <c r="G133" s="14"/>
      <c r="H133" s="14"/>
      <c r="I133" s="14"/>
      <c r="J133" s="14"/>
      <c r="K133" s="14"/>
      <c r="L133" s="14"/>
    </row>
    <row r="134" spans="7:12" s="13" customFormat="1">
      <c r="G134" s="14"/>
      <c r="H134" s="14"/>
      <c r="I134" s="14"/>
      <c r="J134" s="14"/>
      <c r="K134" s="14"/>
      <c r="L134" s="14"/>
    </row>
    <row r="135" spans="7:12" s="13" customFormat="1">
      <c r="G135" s="14"/>
      <c r="H135" s="14"/>
      <c r="I135" s="14"/>
      <c r="J135" s="14"/>
      <c r="K135" s="14"/>
      <c r="L135" s="14"/>
    </row>
    <row r="136" spans="7:12" s="13" customFormat="1">
      <c r="G136" s="14"/>
      <c r="H136" s="14"/>
      <c r="I136" s="14"/>
      <c r="J136" s="14"/>
      <c r="K136" s="14"/>
      <c r="L136" s="14"/>
    </row>
    <row r="137" spans="7:12" s="13" customFormat="1">
      <c r="G137" s="14"/>
      <c r="H137" s="14"/>
      <c r="I137" s="14"/>
      <c r="J137" s="14"/>
      <c r="K137" s="14"/>
      <c r="L137" s="14"/>
    </row>
    <row r="138" spans="7:12" s="13" customFormat="1">
      <c r="G138" s="14"/>
      <c r="H138" s="14"/>
      <c r="I138" s="14"/>
      <c r="J138" s="14"/>
      <c r="K138" s="14"/>
      <c r="L138" s="14"/>
    </row>
    <row r="139" spans="7:12" s="13" customFormat="1">
      <c r="G139" s="14"/>
      <c r="H139" s="14"/>
      <c r="I139" s="14"/>
      <c r="J139" s="14"/>
      <c r="K139" s="14"/>
      <c r="L139" s="14"/>
    </row>
    <row r="140" spans="7:12" s="13" customFormat="1">
      <c r="G140" s="14"/>
      <c r="H140" s="14"/>
      <c r="I140" s="14"/>
      <c r="J140" s="14"/>
      <c r="K140" s="14"/>
      <c r="L140" s="14"/>
    </row>
    <row r="141" spans="7:12" s="13" customFormat="1">
      <c r="G141" s="14"/>
      <c r="H141" s="14"/>
      <c r="I141" s="14"/>
      <c r="J141" s="14"/>
      <c r="K141" s="14"/>
      <c r="L141" s="14"/>
    </row>
    <row r="142" spans="7:12" s="13" customFormat="1">
      <c r="G142" s="14"/>
      <c r="H142" s="14"/>
      <c r="I142" s="14"/>
      <c r="J142" s="14"/>
      <c r="K142" s="14"/>
      <c r="L142" s="14"/>
    </row>
    <row r="143" spans="7:12" s="13" customFormat="1">
      <c r="G143" s="14"/>
      <c r="H143" s="14"/>
      <c r="I143" s="14"/>
      <c r="J143" s="14"/>
      <c r="K143" s="14"/>
      <c r="L143" s="14"/>
    </row>
    <row r="144" spans="7:12" s="13" customFormat="1">
      <c r="G144" s="14"/>
      <c r="H144" s="14"/>
      <c r="I144" s="14"/>
      <c r="J144" s="14"/>
      <c r="K144" s="14"/>
      <c r="L144" s="14"/>
    </row>
    <row r="145" spans="7:12" s="13" customFormat="1">
      <c r="G145" s="14"/>
      <c r="H145" s="14"/>
      <c r="I145" s="14"/>
      <c r="J145" s="14"/>
      <c r="K145" s="14"/>
      <c r="L145" s="14"/>
    </row>
    <row r="146" spans="7:12" s="13" customFormat="1">
      <c r="G146" s="14"/>
      <c r="H146" s="14"/>
      <c r="I146" s="14"/>
      <c r="J146" s="14"/>
      <c r="K146" s="14"/>
      <c r="L146" s="14"/>
    </row>
    <row r="147" spans="7:12" s="13" customFormat="1">
      <c r="G147" s="14"/>
      <c r="H147" s="14"/>
      <c r="I147" s="14"/>
      <c r="J147" s="14"/>
      <c r="K147" s="14"/>
      <c r="L147" s="14"/>
    </row>
    <row r="148" spans="7:12" s="13" customFormat="1">
      <c r="G148" s="14"/>
      <c r="H148" s="14"/>
      <c r="I148" s="14"/>
      <c r="J148" s="14"/>
      <c r="K148" s="14"/>
      <c r="L148" s="14"/>
    </row>
    <row r="149" spans="7:12" s="13" customFormat="1">
      <c r="G149" s="14"/>
      <c r="H149" s="14"/>
      <c r="I149" s="14"/>
      <c r="J149" s="14"/>
      <c r="K149" s="14"/>
      <c r="L149" s="14"/>
    </row>
    <row r="150" spans="7:12" s="13" customFormat="1">
      <c r="G150" s="14"/>
      <c r="H150" s="14"/>
      <c r="I150" s="14"/>
      <c r="J150" s="14"/>
      <c r="K150" s="14"/>
      <c r="L150" s="14"/>
    </row>
    <row r="151" spans="7:12" s="13" customFormat="1">
      <c r="G151" s="14"/>
      <c r="H151" s="14"/>
      <c r="I151" s="14"/>
      <c r="J151" s="14"/>
      <c r="K151" s="14"/>
      <c r="L151" s="14"/>
    </row>
    <row r="152" spans="7:12" s="13" customFormat="1">
      <c r="G152" s="14"/>
      <c r="H152" s="14"/>
      <c r="I152" s="14"/>
      <c r="J152" s="14"/>
      <c r="K152" s="14"/>
      <c r="L152" s="14"/>
    </row>
    <row r="153" spans="7:12" s="13" customFormat="1">
      <c r="G153" s="14"/>
      <c r="H153" s="14"/>
      <c r="I153" s="14"/>
      <c r="J153" s="14"/>
      <c r="K153" s="14"/>
      <c r="L153" s="14"/>
    </row>
    <row r="154" spans="7:12" s="13" customFormat="1">
      <c r="G154" s="14"/>
      <c r="H154" s="14"/>
      <c r="I154" s="14"/>
      <c r="J154" s="14"/>
      <c r="K154" s="14"/>
      <c r="L154" s="14"/>
    </row>
    <row r="155" spans="7:12" s="13" customFormat="1">
      <c r="G155" s="14"/>
      <c r="H155" s="14"/>
      <c r="I155" s="14"/>
      <c r="J155" s="14"/>
      <c r="K155" s="14"/>
      <c r="L155" s="14"/>
    </row>
    <row r="156" spans="7:12" s="13" customFormat="1">
      <c r="G156" s="14"/>
      <c r="H156" s="14"/>
      <c r="I156" s="14"/>
      <c r="J156" s="14"/>
      <c r="K156" s="14"/>
      <c r="L156" s="14"/>
    </row>
    <row r="157" spans="7:12" s="13" customFormat="1">
      <c r="G157" s="14"/>
      <c r="H157" s="14"/>
      <c r="I157" s="14"/>
      <c r="J157" s="14"/>
      <c r="K157" s="14"/>
      <c r="L157" s="14"/>
    </row>
    <row r="158" spans="7:12" s="13" customFormat="1">
      <c r="G158" s="14"/>
      <c r="H158" s="14"/>
      <c r="I158" s="14"/>
      <c r="J158" s="14"/>
      <c r="K158" s="14"/>
      <c r="L158" s="14"/>
    </row>
    <row r="159" spans="7:12" s="13" customFormat="1">
      <c r="G159" s="14"/>
      <c r="H159" s="14"/>
      <c r="I159" s="14"/>
      <c r="J159" s="14"/>
      <c r="K159" s="14"/>
      <c r="L159" s="14"/>
    </row>
    <row r="160" spans="7:12" s="13" customFormat="1">
      <c r="G160" s="14"/>
      <c r="H160" s="14"/>
      <c r="I160" s="14"/>
      <c r="J160" s="14"/>
      <c r="K160" s="14"/>
      <c r="L160" s="14"/>
    </row>
    <row r="161" spans="7:12" s="13" customFormat="1">
      <c r="G161" s="14"/>
      <c r="H161" s="14"/>
      <c r="I161" s="14"/>
      <c r="J161" s="14"/>
      <c r="K161" s="14"/>
      <c r="L161" s="14"/>
    </row>
    <row r="162" spans="7:12" s="13" customFormat="1">
      <c r="G162" s="14"/>
      <c r="H162" s="14"/>
      <c r="I162" s="14"/>
      <c r="J162" s="14"/>
      <c r="K162" s="14"/>
      <c r="L162" s="14"/>
    </row>
    <row r="163" spans="7:12" s="13" customFormat="1">
      <c r="G163" s="14"/>
      <c r="H163" s="14"/>
      <c r="I163" s="14"/>
      <c r="J163" s="14"/>
      <c r="K163" s="14"/>
      <c r="L163" s="14"/>
    </row>
    <row r="164" spans="7:12" s="13" customFormat="1">
      <c r="G164" s="14"/>
      <c r="H164" s="14"/>
      <c r="I164" s="14"/>
      <c r="J164" s="14"/>
      <c r="K164" s="14"/>
      <c r="L164" s="14"/>
    </row>
    <row r="165" spans="7:12" s="13" customFormat="1">
      <c r="G165" s="14"/>
      <c r="H165" s="14"/>
      <c r="I165" s="14"/>
      <c r="J165" s="14"/>
      <c r="K165" s="14"/>
      <c r="L165" s="14"/>
    </row>
    <row r="166" spans="7:12" s="13" customFormat="1">
      <c r="G166" s="14"/>
      <c r="H166" s="14"/>
      <c r="I166" s="14"/>
      <c r="J166" s="14"/>
      <c r="K166" s="14"/>
      <c r="L166" s="14"/>
    </row>
    <row r="167" spans="7:12" s="13" customFormat="1">
      <c r="G167" s="14"/>
      <c r="H167" s="14"/>
      <c r="I167" s="14"/>
      <c r="J167" s="14"/>
      <c r="K167" s="14"/>
      <c r="L167" s="14"/>
    </row>
    <row r="168" spans="7:12" s="13" customFormat="1">
      <c r="G168" s="14"/>
      <c r="H168" s="14"/>
      <c r="I168" s="14"/>
      <c r="J168" s="14"/>
      <c r="K168" s="14"/>
      <c r="L168" s="14"/>
    </row>
    <row r="169" spans="7:12" s="13" customFormat="1">
      <c r="G169" s="14"/>
      <c r="H169" s="14"/>
      <c r="I169" s="14"/>
      <c r="J169" s="14"/>
      <c r="K169" s="14"/>
      <c r="L169" s="14"/>
    </row>
    <row r="170" spans="7:12" s="13" customFormat="1">
      <c r="G170" s="14"/>
      <c r="H170" s="14"/>
      <c r="I170" s="14"/>
      <c r="J170" s="14"/>
      <c r="K170" s="14"/>
      <c r="L170" s="14"/>
    </row>
    <row r="171" spans="7:12" s="13" customFormat="1">
      <c r="G171" s="14"/>
      <c r="H171" s="14"/>
      <c r="I171" s="14"/>
      <c r="J171" s="14"/>
      <c r="K171" s="14"/>
      <c r="L171" s="14"/>
    </row>
    <row r="172" spans="7:12" s="13" customFormat="1">
      <c r="G172" s="14"/>
      <c r="H172" s="14"/>
      <c r="I172" s="14"/>
      <c r="J172" s="14"/>
      <c r="K172" s="14"/>
      <c r="L172" s="14"/>
    </row>
    <row r="173" spans="7:12" s="13" customFormat="1">
      <c r="G173" s="14"/>
      <c r="H173" s="14"/>
      <c r="I173" s="14"/>
      <c r="J173" s="14"/>
      <c r="K173" s="14"/>
      <c r="L173" s="14"/>
    </row>
    <row r="174" spans="7:12" s="13" customFormat="1">
      <c r="G174" s="14"/>
      <c r="H174" s="14"/>
      <c r="I174" s="14"/>
      <c r="J174" s="14"/>
      <c r="K174" s="14"/>
      <c r="L174" s="14"/>
    </row>
    <row r="175" spans="7:12" s="13" customFormat="1">
      <c r="G175" s="14"/>
      <c r="H175" s="14"/>
      <c r="I175" s="14"/>
      <c r="J175" s="14"/>
      <c r="K175" s="14"/>
      <c r="L175" s="14"/>
    </row>
    <row r="176" spans="7:12" s="13" customFormat="1">
      <c r="G176" s="14"/>
      <c r="H176" s="14"/>
      <c r="I176" s="14"/>
      <c r="J176" s="14"/>
      <c r="K176" s="14"/>
      <c r="L176" s="14"/>
    </row>
    <row r="177" spans="7:12" s="13" customFormat="1">
      <c r="G177" s="14"/>
      <c r="H177" s="14"/>
      <c r="I177" s="14"/>
      <c r="J177" s="14"/>
      <c r="K177" s="14"/>
      <c r="L177" s="14"/>
    </row>
    <row r="178" spans="7:12" s="13" customFormat="1">
      <c r="G178" s="14"/>
      <c r="H178" s="14"/>
      <c r="I178" s="14"/>
      <c r="J178" s="14"/>
      <c r="K178" s="14"/>
      <c r="L178" s="14"/>
    </row>
    <row r="179" spans="7:12" s="13" customFormat="1">
      <c r="G179" s="14"/>
      <c r="H179" s="14"/>
      <c r="I179" s="14"/>
      <c r="J179" s="14"/>
      <c r="K179" s="14"/>
      <c r="L179" s="14"/>
    </row>
    <row r="180" spans="7:12" s="13" customFormat="1">
      <c r="G180" s="14"/>
      <c r="H180" s="14"/>
      <c r="I180" s="14"/>
      <c r="J180" s="14"/>
      <c r="K180" s="14"/>
      <c r="L180" s="14"/>
    </row>
    <row r="181" spans="7:12" s="13" customFormat="1">
      <c r="G181" s="14"/>
      <c r="H181" s="14"/>
      <c r="I181" s="14"/>
      <c r="J181" s="14"/>
      <c r="K181" s="14"/>
      <c r="L181" s="14"/>
    </row>
    <row r="182" spans="7:12" s="13" customFormat="1">
      <c r="G182" s="14"/>
      <c r="H182" s="14"/>
      <c r="I182" s="14"/>
      <c r="J182" s="14"/>
      <c r="K182" s="14"/>
      <c r="L182" s="14"/>
    </row>
    <row r="183" spans="7:12" s="13" customFormat="1">
      <c r="G183" s="14"/>
      <c r="H183" s="14"/>
      <c r="I183" s="14"/>
      <c r="J183" s="14"/>
      <c r="K183" s="14"/>
      <c r="L183" s="14"/>
    </row>
    <row r="184" spans="7:12" s="13" customFormat="1">
      <c r="G184" s="14"/>
      <c r="H184" s="14"/>
      <c r="I184" s="14"/>
      <c r="J184" s="14"/>
      <c r="K184" s="14"/>
      <c r="L184" s="14"/>
    </row>
    <row r="185" spans="7:12" s="13" customFormat="1">
      <c r="G185" s="14"/>
      <c r="H185" s="14"/>
      <c r="I185" s="14"/>
      <c r="J185" s="14"/>
      <c r="K185" s="14"/>
      <c r="L185" s="14"/>
    </row>
    <row r="186" spans="7:12" s="13" customFormat="1">
      <c r="G186" s="14"/>
      <c r="H186" s="14"/>
      <c r="I186" s="14"/>
      <c r="J186" s="14"/>
      <c r="K186" s="14"/>
      <c r="L186" s="14"/>
    </row>
    <row r="187" spans="7:12" s="13" customFormat="1">
      <c r="G187" s="14"/>
      <c r="H187" s="14"/>
      <c r="I187" s="14"/>
      <c r="J187" s="14"/>
      <c r="K187" s="14"/>
      <c r="L187" s="14"/>
    </row>
    <row r="188" spans="7:12" s="13" customFormat="1">
      <c r="G188" s="14"/>
      <c r="H188" s="14"/>
      <c r="I188" s="14"/>
      <c r="J188" s="14"/>
      <c r="K188" s="14"/>
      <c r="L188" s="14"/>
    </row>
    <row r="189" spans="7:12" s="13" customFormat="1">
      <c r="G189" s="14"/>
      <c r="H189" s="14"/>
      <c r="I189" s="14"/>
      <c r="J189" s="14"/>
      <c r="K189" s="14"/>
      <c r="L189" s="14"/>
    </row>
    <row r="190" spans="7:12" s="13" customFormat="1">
      <c r="G190" s="14"/>
      <c r="H190" s="14"/>
      <c r="I190" s="14"/>
      <c r="J190" s="14"/>
      <c r="K190" s="14"/>
      <c r="L190" s="14"/>
    </row>
    <row r="191" spans="7:12" s="13" customFormat="1">
      <c r="G191" s="14"/>
      <c r="H191" s="14"/>
      <c r="I191" s="14"/>
      <c r="J191" s="14"/>
      <c r="K191" s="14"/>
      <c r="L191" s="14"/>
    </row>
    <row r="192" spans="7:12" s="13" customFormat="1">
      <c r="G192" s="14"/>
      <c r="H192" s="14"/>
      <c r="I192" s="14"/>
      <c r="J192" s="14"/>
      <c r="K192" s="14"/>
      <c r="L192" s="14"/>
    </row>
    <row r="193" spans="7:12" s="13" customFormat="1">
      <c r="G193" s="14"/>
      <c r="H193" s="14"/>
      <c r="I193" s="14"/>
      <c r="J193" s="14"/>
      <c r="K193" s="14"/>
      <c r="L193" s="14"/>
    </row>
    <row r="194" spans="7:12" s="13" customFormat="1">
      <c r="G194" s="14"/>
      <c r="H194" s="14"/>
      <c r="I194" s="14"/>
      <c r="J194" s="14"/>
      <c r="K194" s="14"/>
      <c r="L194" s="14"/>
    </row>
    <row r="195" spans="7:12" s="13" customFormat="1">
      <c r="G195" s="14"/>
      <c r="H195" s="14"/>
      <c r="I195" s="14"/>
      <c r="J195" s="14"/>
      <c r="K195" s="14"/>
      <c r="L195" s="14"/>
    </row>
    <row r="196" spans="7:12" s="13" customFormat="1">
      <c r="G196" s="14"/>
      <c r="H196" s="14"/>
      <c r="I196" s="14"/>
      <c r="J196" s="14"/>
      <c r="K196" s="14"/>
      <c r="L196" s="14"/>
    </row>
    <row r="197" spans="7:12" s="13" customFormat="1">
      <c r="G197" s="14"/>
      <c r="H197" s="14"/>
      <c r="I197" s="14"/>
      <c r="J197" s="14"/>
      <c r="K197" s="14"/>
      <c r="L197" s="14"/>
    </row>
    <row r="198" spans="7:12" s="13" customFormat="1">
      <c r="G198" s="14"/>
      <c r="H198" s="14"/>
      <c r="I198" s="14"/>
      <c r="J198" s="14"/>
      <c r="K198" s="14"/>
      <c r="L198" s="14"/>
    </row>
    <row r="199" spans="7:12" s="13" customFormat="1">
      <c r="G199" s="14"/>
      <c r="H199" s="14"/>
      <c r="I199" s="14"/>
      <c r="J199" s="14"/>
      <c r="K199" s="14"/>
      <c r="L199" s="14"/>
    </row>
    <row r="200" spans="7:12" s="13" customFormat="1">
      <c r="G200" s="14"/>
      <c r="H200" s="14"/>
      <c r="I200" s="14"/>
      <c r="J200" s="14"/>
      <c r="K200" s="14"/>
      <c r="L200" s="14"/>
    </row>
    <row r="201" spans="7:12" s="13" customFormat="1">
      <c r="G201" s="14"/>
      <c r="H201" s="14"/>
      <c r="I201" s="14"/>
      <c r="J201" s="14"/>
      <c r="K201" s="14"/>
      <c r="L201" s="14"/>
    </row>
    <row r="202" spans="7:12" s="13" customFormat="1">
      <c r="G202" s="14"/>
      <c r="H202" s="14"/>
      <c r="I202" s="14"/>
      <c r="J202" s="14"/>
      <c r="K202" s="14"/>
      <c r="L202" s="14"/>
    </row>
    <row r="203" spans="7:12" s="13" customFormat="1">
      <c r="G203" s="14"/>
      <c r="H203" s="14"/>
      <c r="I203" s="14"/>
      <c r="J203" s="14"/>
      <c r="K203" s="14"/>
      <c r="L203" s="14"/>
    </row>
    <row r="204" spans="7:12" s="13" customFormat="1">
      <c r="G204" s="14"/>
      <c r="H204" s="14"/>
      <c r="I204" s="14"/>
      <c r="J204" s="14"/>
      <c r="K204" s="14"/>
      <c r="L204" s="14"/>
    </row>
    <row r="205" spans="7:12" s="13" customFormat="1">
      <c r="G205" s="14"/>
      <c r="H205" s="14"/>
      <c r="I205" s="14"/>
      <c r="J205" s="14"/>
      <c r="K205" s="14"/>
      <c r="L205" s="14"/>
    </row>
    <row r="206" spans="7:12" s="13" customFormat="1">
      <c r="G206" s="14"/>
      <c r="H206" s="14"/>
      <c r="I206" s="14"/>
      <c r="J206" s="14"/>
      <c r="K206" s="14"/>
      <c r="L206" s="14"/>
    </row>
    <row r="207" spans="7:12" s="13" customFormat="1">
      <c r="G207" s="14"/>
      <c r="H207" s="14"/>
      <c r="I207" s="14"/>
      <c r="J207" s="14"/>
      <c r="K207" s="14"/>
      <c r="L207" s="14"/>
    </row>
    <row r="208" spans="7:12" s="13" customFormat="1">
      <c r="G208" s="14"/>
      <c r="H208" s="14"/>
      <c r="I208" s="14"/>
      <c r="J208" s="14"/>
      <c r="K208" s="14"/>
      <c r="L208" s="14"/>
    </row>
  </sheetData>
  <mergeCells count="7">
    <mergeCell ref="C15:L15"/>
    <mergeCell ref="B1:H1"/>
    <mergeCell ref="K3:L3"/>
    <mergeCell ref="I3:J3"/>
    <mergeCell ref="C3:D3"/>
    <mergeCell ref="E3:F3"/>
    <mergeCell ref="G3:H3"/>
  </mergeCells>
  <pageMargins left="0.70866141732283472" right="0.70866141732283472" top="0.74803149606299213" bottom="0.74803149606299213" header="0.31496062992125984" footer="0.31496062992125984"/>
  <pageSetup paperSize="9" scale="90" pageOrder="overThenDown" orientation="landscape" r:id="rId1"/>
  <headerFooter>
    <oddHeader>&amp;RZakładka nr 5 - szkodowość</oddHeader>
    <oddFooter>&amp;Rstrona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4</vt:i4>
      </vt:variant>
    </vt:vector>
  </HeadingPairs>
  <TitlesOfParts>
    <vt:vector size="10" baseType="lpstr">
      <vt:lpstr>Zakładka nr 1</vt:lpstr>
      <vt:lpstr>Zakładka nr 2</vt:lpstr>
      <vt:lpstr>Zakładka nr 3</vt:lpstr>
      <vt:lpstr>Zakładka nr 4 wykaz pojazdów</vt:lpstr>
      <vt:lpstr>Zakładka nr 4A wykaz dróg</vt:lpstr>
      <vt:lpstr>Zakładka nr 5</vt:lpstr>
      <vt:lpstr>'Zakładka nr 1'!Obszar_wydruku</vt:lpstr>
      <vt:lpstr>'Zakładka nr 2'!Obszar_wydruku</vt:lpstr>
      <vt:lpstr>'Zakładka nr 3'!Obszar_wydruku</vt:lpstr>
      <vt:lpstr>'Zakładka nr 4 wykaz pojazdów'!Obszar_wydruku</vt:lpstr>
    </vt:vector>
  </TitlesOfParts>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Przemysław Burdach</dc:creator>
  <cp:lastModifiedBy>Ela Pi</cp:lastModifiedBy>
  <cp:lastPrinted>2026-10-13T14:52:38Z</cp:lastPrinted>
  <dcterms:created xsi:type="dcterms:W3CDTF">2012-01-13T14:07:06Z</dcterms:created>
  <dcterms:modified xsi:type="dcterms:W3CDTF">2026-11-02T09:57:11Z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