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D622715-1256-47AB-ACD9-3AD19BC70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cja na 2027" sheetId="20" r:id="rId1"/>
  </sheets>
  <definedNames>
    <definedName name="_xlnm.Print_Area" localSheetId="0">'kalkulacja na 2027'!$A$1:$J$19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0" l="1"/>
  <c r="G12" i="20" s="1"/>
  <c r="G13" i="20"/>
  <c r="J13" i="20" s="1"/>
  <c r="I13" i="20" s="1"/>
  <c r="F13" i="20"/>
  <c r="F14" i="20"/>
  <c r="G14" i="20" s="1"/>
  <c r="G5" i="20"/>
  <c r="J5" i="20" s="1"/>
  <c r="I5" i="20" s="1"/>
  <c r="G6" i="20"/>
  <c r="J6" i="20" s="1"/>
  <c r="I6" i="20" s="1"/>
  <c r="G7" i="20"/>
  <c r="J7" i="20" s="1"/>
  <c r="I7" i="20" s="1"/>
  <c r="G8" i="20"/>
  <c r="J8" i="20" s="1"/>
  <c r="I8" i="20" s="1"/>
  <c r="G9" i="20"/>
  <c r="J9" i="20" s="1"/>
  <c r="G10" i="20"/>
  <c r="J10" i="20" s="1"/>
  <c r="I10" i="20" s="1"/>
  <c r="G11" i="20"/>
  <c r="J11" i="20" s="1"/>
  <c r="I11" i="20" s="1"/>
  <c r="J12" i="20" l="1"/>
  <c r="I12" i="20" s="1"/>
  <c r="J14" i="20"/>
  <c r="I14" i="20" s="1"/>
  <c r="I9" i="20"/>
  <c r="G4" i="20"/>
  <c r="G15" i="20" s="1"/>
  <c r="F5" i="20"/>
  <c r="F4" i="20"/>
  <c r="F11" i="20"/>
  <c r="F10" i="20"/>
  <c r="F9" i="20"/>
  <c r="F8" i="20"/>
  <c r="F7" i="20"/>
  <c r="F6" i="20"/>
  <c r="J4" i="20" l="1"/>
  <c r="I4" i="20" s="1"/>
  <c r="I15" i="20" s="1"/>
  <c r="J15" i="20" l="1"/>
</calcChain>
</file>

<file path=xl/sharedStrings.xml><?xml version="1.0" encoding="utf-8"?>
<sst xmlns="http://schemas.openxmlformats.org/spreadsheetml/2006/main" count="33" uniqueCount="33">
  <si>
    <t>Zakres czynności</t>
  </si>
  <si>
    <t>Stawka % VAT</t>
  </si>
  <si>
    <t>Wartość podatku VAT   w zł</t>
  </si>
  <si>
    <t xml:space="preserve">Pielęgnacja terenów zieleni  </t>
  </si>
  <si>
    <t xml:space="preserve">Utrzymanie czystości w częściach wspólnych budynków administrowanych przez MZZK </t>
  </si>
  <si>
    <t>Utrzymanie czystości na terenach wokół budynków</t>
  </si>
  <si>
    <t>Sprzątanie strychów</t>
  </si>
  <si>
    <r>
      <t>Ilość m</t>
    </r>
    <r>
      <rPr>
        <b/>
        <vertAlign val="superscript"/>
        <sz val="9"/>
        <color theme="1"/>
        <rFont val="Calibri"/>
        <family val="2"/>
        <charset val="238"/>
        <scheme val="minor"/>
      </rPr>
      <t>2 powierzchnia</t>
    </r>
  </si>
  <si>
    <t>Jednorazowe utrzymanie terenów</t>
  </si>
  <si>
    <t>Ceny ogółem za wykonanie przedmiotu zamówienia</t>
  </si>
  <si>
    <t>Plac zabaw Szymanowskiego 49</t>
  </si>
  <si>
    <t>Ogród sensoryczny "Zacisze pod Lipą"</t>
  </si>
  <si>
    <t>I</t>
  </si>
  <si>
    <t>II</t>
  </si>
  <si>
    <t>III</t>
  </si>
  <si>
    <t>IV</t>
  </si>
  <si>
    <t>V</t>
  </si>
  <si>
    <t xml:space="preserve">Cena jednostkowa brutto  za sprzątanie 1 m2 </t>
  </si>
  <si>
    <t>Wartość brutto za wykonanie usługi za 1 m-c</t>
  </si>
  <si>
    <t>Wartość netto za wykonanie usługi</t>
  </si>
  <si>
    <t xml:space="preserve">Zimowe utrzymanie terenów przy budynkach </t>
  </si>
  <si>
    <t>VI</t>
  </si>
  <si>
    <t>Zbiernik retencyjny - odpompowanie oraz wywiezienie wody ze zbiornika w razie konieczności ( do 200 m3)</t>
  </si>
  <si>
    <t>Chrzanów, dnia …........................</t>
  </si>
  <si>
    <t>Ilość miesięcy w których będzie realizowane zamówienie</t>
  </si>
  <si>
    <t>VII</t>
  </si>
  <si>
    <t xml:space="preserve">Czyszczenie zbiornika + koszenie do 31.07.2027r. </t>
  </si>
  <si>
    <t xml:space="preserve"> koszenie zbiornika do 31.10.2027r. </t>
  </si>
  <si>
    <t xml:space="preserve">*okres zimowy do fakturowania przyjmuje się od XI-III, natomiast pozostałe 7 miesięcy do faktur jest pielęgnacyją terenów zielonych </t>
  </si>
  <si>
    <t xml:space="preserve">Wartość brutto za wykonanie usług </t>
  </si>
  <si>
    <t>Lp</t>
  </si>
  <si>
    <t xml:space="preserve">Utrzymanie czystości i porządku w częściach wspólnych budynków administrowanych przez MZZK oraz na terenach zewnętrznych                              przyległych do budynków wraz z pielęgnacją zieleni oraz odśnieżaniem w termienie od 01.01.2027r. do 31.12.2027r. </t>
  </si>
  <si>
    <t>Formularz cenowy                                                                                                                Załącznik nr 1a do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</si>
</sst>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right" vertical="center" wrapText="1"/>
    </xf>
    <xf numFmtId="9" fontId="4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 wrapText="1"/>
    </xf>
    <xf numFmtId="9" fontId="9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top" wrapText="1"/>
    </xf>
    <xf numFmtId="4" fontId="7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top" wrapText="1"/>
    </xf>
    <xf numFmtId="0" fontId="4" fillId="0" borderId="5" xfId="0" applyFont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8181-6BEA-4238-9C8F-0AB95A9446C0}">
  <sheetPr>
    <pageSetUpPr fitToPage="1"/>
  </sheetPr>
  <dimension ref="A1:J19"/>
  <sheetViews>
    <sheetView tabSelected="1" view="pageBreakPreview" topLeftCell="A4" zoomScale="120" zoomScaleNormal="145" zoomScaleSheetLayoutView="120" zoomScalePageLayoutView="120" workbookViewId="0">
      <selection activeCell="L6" sqref="L6"/>
    </sheetView>
  </sheetViews>
  <sheetFormatPr defaultRowHeight="15" x14ac:dyDescent="0.25"/>
  <cols>
    <col min="1" max="1" width="4" customWidth="1"/>
    <col min="2" max="2" width="27.28515625" customWidth="1"/>
    <col min="3" max="3" width="9" customWidth="1"/>
    <col min="4" max="4" width="12.42578125" customWidth="1"/>
    <col min="5" max="5" width="11.140625" customWidth="1"/>
    <col min="6" max="6" width="11" customWidth="1"/>
    <col min="7" max="7" width="11.85546875" customWidth="1"/>
    <col min="8" max="8" width="6.5703125" customWidth="1"/>
    <col min="9" max="9" width="12" customWidth="1"/>
    <col min="10" max="10" width="11.85546875" customWidth="1"/>
  </cols>
  <sheetData>
    <row r="1" spans="1:10" ht="24.75" customHeight="1" x14ac:dyDescent="0.25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13" customFormat="1" ht="54.95" customHeight="1" x14ac:dyDescent="0.25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59.25" customHeight="1" x14ac:dyDescent="0.25">
      <c r="A3" s="1" t="s">
        <v>30</v>
      </c>
      <c r="B3" s="1" t="s">
        <v>0</v>
      </c>
      <c r="C3" s="1" t="s">
        <v>7</v>
      </c>
      <c r="D3" s="1" t="s">
        <v>17</v>
      </c>
      <c r="E3" s="2" t="s">
        <v>24</v>
      </c>
      <c r="F3" s="1" t="s">
        <v>18</v>
      </c>
      <c r="G3" s="1" t="s">
        <v>29</v>
      </c>
      <c r="H3" s="1" t="s">
        <v>1</v>
      </c>
      <c r="I3" s="1" t="s">
        <v>2</v>
      </c>
      <c r="J3" s="1" t="s">
        <v>19</v>
      </c>
    </row>
    <row r="4" spans="1:10" ht="38.25" customHeight="1" x14ac:dyDescent="0.25">
      <c r="A4" s="29" t="s">
        <v>12</v>
      </c>
      <c r="B4" s="3" t="s">
        <v>4</v>
      </c>
      <c r="C4" s="14">
        <v>9119</v>
      </c>
      <c r="D4" s="14"/>
      <c r="E4" s="14">
        <v>12</v>
      </c>
      <c r="F4" s="6">
        <f>ROUND(C4*D4,2)</f>
        <v>0</v>
      </c>
      <c r="G4" s="6">
        <f>ROUND(C4*D4*E4,2)</f>
        <v>0</v>
      </c>
      <c r="H4" s="7">
        <v>0.23</v>
      </c>
      <c r="I4" s="8">
        <f>G4-J4</f>
        <v>0</v>
      </c>
      <c r="J4" s="8">
        <f>ROUND(G4/1.23,2)</f>
        <v>0</v>
      </c>
    </row>
    <row r="5" spans="1:10" ht="31.5" customHeight="1" x14ac:dyDescent="0.25">
      <c r="A5" s="29"/>
      <c r="B5" s="3" t="s">
        <v>5</v>
      </c>
      <c r="C5" s="14">
        <v>12657</v>
      </c>
      <c r="D5" s="14"/>
      <c r="E5" s="14">
        <v>12</v>
      </c>
      <c r="F5" s="6">
        <f>ROUND(C5*D5,2)</f>
        <v>0</v>
      </c>
      <c r="G5" s="6">
        <f t="shared" ref="G5:G12" si="0">ROUND(C5*D5*E5,2)</f>
        <v>0</v>
      </c>
      <c r="H5" s="7">
        <v>0.08</v>
      </c>
      <c r="I5" s="8">
        <f t="shared" ref="I5:I11" si="1">G5-J5</f>
        <v>0</v>
      </c>
      <c r="J5" s="8">
        <f>ROUND(G5/1.08,2)</f>
        <v>0</v>
      </c>
    </row>
    <row r="6" spans="1:10" ht="28.5" customHeight="1" x14ac:dyDescent="0.25">
      <c r="A6" s="29"/>
      <c r="B6" s="3" t="s">
        <v>20</v>
      </c>
      <c r="C6" s="14">
        <v>6723</v>
      </c>
      <c r="D6" s="14"/>
      <c r="E6" s="14">
        <v>5</v>
      </c>
      <c r="F6" s="6">
        <f t="shared" ref="F6:F11" si="2">ROUND(C6*D6,2)</f>
        <v>0</v>
      </c>
      <c r="G6" s="6">
        <f t="shared" si="0"/>
        <v>0</v>
      </c>
      <c r="H6" s="7">
        <v>0.08</v>
      </c>
      <c r="I6" s="8">
        <f t="shared" si="1"/>
        <v>0</v>
      </c>
      <c r="J6" s="8">
        <f>ROUND(G6/1.08,2)</f>
        <v>0</v>
      </c>
    </row>
    <row r="7" spans="1:10" x14ac:dyDescent="0.25">
      <c r="A7" s="29"/>
      <c r="B7" s="3" t="s">
        <v>6</v>
      </c>
      <c r="C7" s="14">
        <v>4100</v>
      </c>
      <c r="D7" s="14"/>
      <c r="E7" s="14">
        <v>2</v>
      </c>
      <c r="F7" s="6">
        <f t="shared" si="2"/>
        <v>0</v>
      </c>
      <c r="G7" s="6">
        <f t="shared" si="0"/>
        <v>0</v>
      </c>
      <c r="H7" s="7">
        <v>0.23</v>
      </c>
      <c r="I7" s="8">
        <f t="shared" si="1"/>
        <v>0</v>
      </c>
      <c r="J7" s="8">
        <f t="shared" ref="J7" si="3">ROUND(G7/1.23,2)</f>
        <v>0</v>
      </c>
    </row>
    <row r="8" spans="1:10" ht="24.75" customHeight="1" x14ac:dyDescent="0.25">
      <c r="A8" s="29"/>
      <c r="B8" s="3" t="s">
        <v>3</v>
      </c>
      <c r="C8" s="14">
        <v>9353</v>
      </c>
      <c r="D8" s="14"/>
      <c r="E8" s="14">
        <v>7</v>
      </c>
      <c r="F8" s="6">
        <f t="shared" si="2"/>
        <v>0</v>
      </c>
      <c r="G8" s="6">
        <f t="shared" si="0"/>
        <v>0</v>
      </c>
      <c r="H8" s="7">
        <v>0.08</v>
      </c>
      <c r="I8" s="8">
        <f t="shared" si="1"/>
        <v>0</v>
      </c>
      <c r="J8" s="8">
        <f>ROUND(G8/1.08,2)</f>
        <v>0</v>
      </c>
    </row>
    <row r="9" spans="1:10" ht="19.5" customHeight="1" x14ac:dyDescent="0.25">
      <c r="A9" s="10" t="s">
        <v>13</v>
      </c>
      <c r="B9" s="3" t="s">
        <v>8</v>
      </c>
      <c r="C9" s="14">
        <v>14265</v>
      </c>
      <c r="D9" s="14"/>
      <c r="E9" s="14">
        <v>1</v>
      </c>
      <c r="F9" s="6">
        <f t="shared" si="2"/>
        <v>0</v>
      </c>
      <c r="G9" s="6">
        <f t="shared" si="0"/>
        <v>0</v>
      </c>
      <c r="H9" s="7">
        <v>0.08</v>
      </c>
      <c r="I9" s="8">
        <f t="shared" si="1"/>
        <v>0</v>
      </c>
      <c r="J9" s="8">
        <f>ROUND(G9/1.08,2)</f>
        <v>0</v>
      </c>
    </row>
    <row r="10" spans="1:10" ht="19.5" customHeight="1" x14ac:dyDescent="0.25">
      <c r="A10" s="10" t="s">
        <v>14</v>
      </c>
      <c r="B10" s="3" t="s">
        <v>10</v>
      </c>
      <c r="C10" s="14">
        <v>319</v>
      </c>
      <c r="D10" s="14"/>
      <c r="E10" s="14">
        <v>7</v>
      </c>
      <c r="F10" s="6">
        <f t="shared" si="2"/>
        <v>0</v>
      </c>
      <c r="G10" s="6">
        <f t="shared" si="0"/>
        <v>0</v>
      </c>
      <c r="H10" s="7">
        <v>0.08</v>
      </c>
      <c r="I10" s="8">
        <f t="shared" si="1"/>
        <v>0</v>
      </c>
      <c r="J10" s="8">
        <f t="shared" ref="J10:J11" si="4">ROUND(G10/1.08,2)</f>
        <v>0</v>
      </c>
    </row>
    <row r="11" spans="1:10" ht="27.6" customHeight="1" x14ac:dyDescent="0.25">
      <c r="A11" s="10" t="s">
        <v>15</v>
      </c>
      <c r="B11" s="3" t="s">
        <v>11</v>
      </c>
      <c r="C11" s="14">
        <v>139</v>
      </c>
      <c r="D11" s="14"/>
      <c r="E11" s="14">
        <v>7</v>
      </c>
      <c r="F11" s="6">
        <f t="shared" si="2"/>
        <v>0</v>
      </c>
      <c r="G11" s="6">
        <f t="shared" si="0"/>
        <v>0</v>
      </c>
      <c r="H11" s="7">
        <v>0.08</v>
      </c>
      <c r="I11" s="8">
        <f t="shared" si="1"/>
        <v>0</v>
      </c>
      <c r="J11" s="8">
        <f t="shared" si="4"/>
        <v>0</v>
      </c>
    </row>
    <row r="12" spans="1:10" ht="27.6" customHeight="1" x14ac:dyDescent="0.25">
      <c r="A12" s="16" t="s">
        <v>16</v>
      </c>
      <c r="B12" s="17" t="s">
        <v>26</v>
      </c>
      <c r="C12" s="14">
        <v>440</v>
      </c>
      <c r="D12" s="14"/>
      <c r="E12" s="14">
        <v>1</v>
      </c>
      <c r="F12" s="6">
        <f>C12*D12</f>
        <v>0</v>
      </c>
      <c r="G12" s="6">
        <f>F12*E12</f>
        <v>0</v>
      </c>
      <c r="H12" s="12">
        <v>0.08</v>
      </c>
      <c r="I12" s="8">
        <f>G12-J12</f>
        <v>0</v>
      </c>
      <c r="J12" s="8">
        <f>ROUND(G12/1.08,2)</f>
        <v>0</v>
      </c>
    </row>
    <row r="13" spans="1:10" x14ac:dyDescent="0.25">
      <c r="A13" s="16" t="s">
        <v>21</v>
      </c>
      <c r="B13" s="17" t="s">
        <v>27</v>
      </c>
      <c r="C13" s="14">
        <v>440</v>
      </c>
      <c r="D13" s="14"/>
      <c r="E13" s="14">
        <v>1</v>
      </c>
      <c r="F13" s="6">
        <f t="shared" ref="F13" si="5">ROUND(C13*D13,2)</f>
        <v>0</v>
      </c>
      <c r="G13" s="6">
        <f t="shared" ref="G13" si="6">ROUND(C13*D13*E13,2)</f>
        <v>0</v>
      </c>
      <c r="H13" s="7">
        <v>0.08</v>
      </c>
      <c r="I13" s="8">
        <f t="shared" ref="I13" si="7">G13-J13</f>
        <v>0</v>
      </c>
      <c r="J13" s="8">
        <f t="shared" ref="J13" si="8">ROUND(G13/1.08,2)</f>
        <v>0</v>
      </c>
    </row>
    <row r="14" spans="1:10" ht="48" x14ac:dyDescent="0.25">
      <c r="A14" s="10" t="s">
        <v>25</v>
      </c>
      <c r="B14" s="18" t="s">
        <v>22</v>
      </c>
      <c r="C14" s="14">
        <v>200</v>
      </c>
      <c r="D14" s="14"/>
      <c r="E14" s="14">
        <v>1</v>
      </c>
      <c r="F14" s="6">
        <f>C14*D14</f>
        <v>0</v>
      </c>
      <c r="G14" s="6">
        <f>F14*E14</f>
        <v>0</v>
      </c>
      <c r="H14" s="12">
        <v>0.08</v>
      </c>
      <c r="I14" s="8">
        <f>G14-J14</f>
        <v>0</v>
      </c>
      <c r="J14" s="8">
        <f>ROUND(G14/1.08,2)</f>
        <v>0</v>
      </c>
    </row>
    <row r="15" spans="1:10" ht="30.75" customHeight="1" x14ac:dyDescent="0.25">
      <c r="A15" s="30" t="s">
        <v>9</v>
      </c>
      <c r="B15" s="30"/>
      <c r="C15" s="30"/>
      <c r="D15" s="30"/>
      <c r="E15" s="30"/>
      <c r="F15" s="4"/>
      <c r="G15" s="9">
        <f>SUM(G4:G14)</f>
        <v>0</v>
      </c>
      <c r="H15" s="5"/>
      <c r="I15" s="11">
        <f>SUM(I4:I14)</f>
        <v>0</v>
      </c>
      <c r="J15" s="11">
        <f>SUM(J4:J14)</f>
        <v>0</v>
      </c>
    </row>
    <row r="16" spans="1:10" s="28" customFormat="1" ht="18" customHeight="1" x14ac:dyDescent="0.2">
      <c r="A16" s="24"/>
      <c r="B16" s="25" t="s">
        <v>28</v>
      </c>
      <c r="C16" s="25"/>
      <c r="D16" s="25"/>
      <c r="E16" s="25"/>
      <c r="F16" s="25"/>
      <c r="G16" s="25"/>
      <c r="H16" s="26"/>
      <c r="I16" s="27"/>
      <c r="J16" s="27"/>
    </row>
    <row r="17" spans="1:10" ht="16.5" customHeight="1" x14ac:dyDescent="0.25">
      <c r="A17" s="19"/>
      <c r="B17" s="19"/>
      <c r="C17" s="19"/>
      <c r="D17" s="19"/>
      <c r="E17" s="19"/>
      <c r="F17" s="20"/>
      <c r="G17" s="21"/>
      <c r="H17" s="22"/>
      <c r="I17" s="23"/>
      <c r="J17" s="23"/>
    </row>
    <row r="18" spans="1:10" ht="15.75" customHeight="1" x14ac:dyDescent="0.25"/>
    <row r="19" spans="1:10" x14ac:dyDescent="0.25">
      <c r="A19" s="15" t="s">
        <v>23</v>
      </c>
    </row>
  </sheetData>
  <mergeCells count="4">
    <mergeCell ref="A1:J1"/>
    <mergeCell ref="A2:J2"/>
    <mergeCell ref="A4:A8"/>
    <mergeCell ref="A15:E15"/>
  </mergeCells>
  <pageMargins left="0.70866141732283472" right="0.11811023622047245" top="0.74803149606299213" bottom="0.74803149606299213" header="0.31496062992125984" footer="0.31496062992125984"/>
  <pageSetup paperSize="9" scale="9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kalkulacja na 2027</vt:lpstr>
      <vt:lpstr>'kalkulacja na 2027'!Obszar_wydruku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2026-10-19T12:14:16Z</dcterms:modified>
</cp:coreProperties>
</file>