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wek\Documents\ZAMOWIENIA PUBLICZNE\2026\21 ENERGIA ELEKTRYCZNA\SWZ\"/>
    </mc:Choice>
  </mc:AlternateContent>
  <xr:revisionPtr revIDLastSave="0" documentId="13_ncr:1_{C9B25DE9-5C6D-49B2-8774-E4D5B2812C22}" xr6:coauthVersionLast="47" xr6:coauthVersionMax="47" xr10:uidLastSave="{00000000-0000-0000-0000-000000000000}"/>
  <bookViews>
    <workbookView xWindow="-120" yWindow="-120" windowWidth="29040" windowHeight="15720" activeTab="1" xr2:uid="{16067AC1-1D40-4AE2-8DCB-7C13B00ED7BA}"/>
  </bookViews>
  <sheets>
    <sheet name="Oświetlenie uliczne" sheetId="1" r:id="rId1"/>
    <sheet name="Obiekty gmina Suchań" sheetId="2" r:id="rId2"/>
  </sheets>
  <definedNames>
    <definedName name="_xlnm._FilterDatabase" localSheetId="1" hidden="1">'Obiekty gmina Suchań'!$A$5:$AE$41</definedName>
    <definedName name="_xlnm._FilterDatabase" localSheetId="0" hidden="1">'Oświetlenie uliczne'!$O$3:$O$26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1" i="2" l="1"/>
  <c r="U6" i="2"/>
  <c r="V6" i="2" s="1"/>
  <c r="U7" i="2"/>
  <c r="V7" i="2" s="1"/>
  <c r="U8" i="2"/>
  <c r="V8" i="2" s="1"/>
  <c r="U9" i="2"/>
  <c r="V9" i="2" s="1"/>
  <c r="U10" i="2"/>
  <c r="V10" i="2" s="1"/>
  <c r="U11" i="2"/>
  <c r="V11" i="2" s="1"/>
  <c r="U12" i="2"/>
  <c r="V12" i="2" s="1"/>
  <c r="U13" i="2"/>
  <c r="V13" i="2" s="1"/>
  <c r="U14" i="2"/>
  <c r="V14" i="2" s="1"/>
  <c r="U15" i="2"/>
  <c r="V15" i="2" s="1"/>
  <c r="U16" i="2"/>
  <c r="V16" i="2" s="1"/>
  <c r="U17" i="2"/>
  <c r="V17" i="2" s="1"/>
  <c r="U18" i="2"/>
  <c r="V18" i="2" s="1"/>
  <c r="U19" i="2"/>
  <c r="V19" i="2" s="1"/>
  <c r="U20" i="2"/>
  <c r="V20" i="2" s="1"/>
  <c r="U21" i="2"/>
  <c r="V21" i="2" s="1"/>
  <c r="U22" i="2"/>
  <c r="V22" i="2" s="1"/>
  <c r="U23" i="2"/>
  <c r="V23" i="2" s="1"/>
  <c r="U24" i="2"/>
  <c r="V24" i="2" s="1"/>
  <c r="U25" i="2"/>
  <c r="V25" i="2" s="1"/>
  <c r="U26" i="2"/>
  <c r="V26" i="2" s="1"/>
  <c r="U27" i="2"/>
  <c r="V27" i="2" s="1"/>
  <c r="U28" i="2"/>
  <c r="V28" i="2" s="1"/>
  <c r="U29" i="2"/>
  <c r="V29" i="2" s="1"/>
  <c r="U30" i="2"/>
  <c r="V30" i="2" s="1"/>
  <c r="U31" i="2"/>
  <c r="V31" i="2" s="1"/>
  <c r="U32" i="2"/>
  <c r="V32" i="2" s="1"/>
  <c r="U33" i="2"/>
  <c r="V33" i="2" s="1"/>
  <c r="U34" i="2"/>
  <c r="V34" i="2" s="1"/>
  <c r="U35" i="2"/>
  <c r="V35" i="2" s="1"/>
  <c r="U36" i="2"/>
  <c r="V36" i="2" s="1"/>
  <c r="U37" i="2"/>
  <c r="V37" i="2" s="1"/>
  <c r="U38" i="2"/>
  <c r="V38" i="2" s="1"/>
  <c r="U39" i="2"/>
  <c r="V39" i="2" s="1"/>
  <c r="U40" i="2"/>
  <c r="V40" i="2" s="1"/>
  <c r="U5" i="2"/>
  <c r="V5" i="2" s="1"/>
  <c r="S41" i="2"/>
  <c r="P51" i="2"/>
  <c r="P50" i="2"/>
  <c r="T47" i="2"/>
  <c r="S47" i="2"/>
  <c r="R47" i="2"/>
  <c r="V46" i="2"/>
  <c r="V47" i="2" s="1"/>
  <c r="U46" i="2"/>
  <c r="U47" i="2" s="1"/>
  <c r="T41" i="2"/>
  <c r="T25" i="1"/>
  <c r="S25" i="1"/>
  <c r="R25" i="1"/>
  <c r="U24" i="1"/>
  <c r="V24" i="1" s="1"/>
  <c r="U23" i="1"/>
  <c r="V23" i="1" s="1"/>
  <c r="U22" i="1"/>
  <c r="V22" i="1" s="1"/>
  <c r="U21" i="1"/>
  <c r="V21" i="1" s="1"/>
  <c r="U20" i="1"/>
  <c r="V20" i="1" s="1"/>
  <c r="U19" i="1"/>
  <c r="V19" i="1" s="1"/>
  <c r="U18" i="1"/>
  <c r="V18" i="1" s="1"/>
  <c r="U17" i="1"/>
  <c r="V17" i="1" s="1"/>
  <c r="U16" i="1"/>
  <c r="V16" i="1" s="1"/>
  <c r="U15" i="1"/>
  <c r="V15" i="1" s="1"/>
  <c r="U14" i="1"/>
  <c r="V14" i="1" s="1"/>
  <c r="U13" i="1"/>
  <c r="V13" i="1" s="1"/>
  <c r="U12" i="1"/>
  <c r="V12" i="1" s="1"/>
  <c r="U11" i="1"/>
  <c r="V11" i="1" s="1"/>
  <c r="U10" i="1"/>
  <c r="V10" i="1" s="1"/>
  <c r="U9" i="1"/>
  <c r="V9" i="1" s="1"/>
  <c r="U8" i="1"/>
  <c r="V8" i="1" s="1"/>
  <c r="U7" i="1"/>
  <c r="V7" i="1" s="1"/>
  <c r="U6" i="1"/>
  <c r="V6" i="1" s="1"/>
  <c r="U5" i="1"/>
  <c r="V5" i="1" s="1"/>
  <c r="U4" i="1"/>
  <c r="V4" i="1" s="1"/>
  <c r="U41" i="2" l="1"/>
  <c r="P49" i="2"/>
  <c r="V41" i="2"/>
  <c r="U25" i="1"/>
  <c r="V25" i="1" s="1"/>
</calcChain>
</file>

<file path=xl/sharedStrings.xml><?xml version="1.0" encoding="utf-8"?>
<sst xmlns="http://schemas.openxmlformats.org/spreadsheetml/2006/main" count="1493" uniqueCount="216">
  <si>
    <t xml:space="preserve">3.0 </t>
  </si>
  <si>
    <t>Dane do faktury</t>
  </si>
  <si>
    <t>Gmina Suchań</t>
  </si>
  <si>
    <t>Czas trwania umowy</t>
  </si>
  <si>
    <t xml:space="preserve">Prognozowane zużycie energii [kWh] w okresie </t>
  </si>
  <si>
    <t>Łączne zużycie</t>
  </si>
  <si>
    <t xml:space="preserve">Od: </t>
  </si>
  <si>
    <t xml:space="preserve">Do: </t>
  </si>
  <si>
    <t>12 MIESIĘCY</t>
  </si>
  <si>
    <t>L.p.</t>
  </si>
  <si>
    <t xml:space="preserve">Nabywca </t>
  </si>
  <si>
    <t>Adres nabywcy</t>
  </si>
  <si>
    <t>Odbiorca</t>
  </si>
  <si>
    <t>NIP Nabywcy</t>
  </si>
  <si>
    <t>Adres do faktury</t>
  </si>
  <si>
    <t>Nazwa punktu poboru</t>
  </si>
  <si>
    <t>Miejscowość</t>
  </si>
  <si>
    <t>Ulica</t>
  </si>
  <si>
    <t>Nr</t>
  </si>
  <si>
    <t>Kod</t>
  </si>
  <si>
    <t>Poczta</t>
  </si>
  <si>
    <t>Numer PPE/ewidencyjny</t>
  </si>
  <si>
    <t>Numer licznika</t>
  </si>
  <si>
    <t>Obecna Taryfa</t>
  </si>
  <si>
    <t>Moc umowna</t>
  </si>
  <si>
    <t>miesiące</t>
  </si>
  <si>
    <t>Strefa szczyt dzienna</t>
  </si>
  <si>
    <t>Strefa poza szczyt nocna</t>
  </si>
  <si>
    <t>Reszta doby</t>
  </si>
  <si>
    <t xml:space="preserve">Suma Prognozowanego zużycia </t>
  </si>
  <si>
    <t>Suma</t>
  </si>
  <si>
    <t xml:space="preserve">Nazwa lokalnego OSD </t>
  </si>
  <si>
    <t>Pierwsza/ Kolejna zmiana sprzedawcy</t>
  </si>
  <si>
    <t xml:space="preserve">Aktualny sprzedawca </t>
  </si>
  <si>
    <t>Rodzaj umowy</t>
  </si>
  <si>
    <t>Okres wypowiedzenia</t>
  </si>
  <si>
    <t>Okres obowiązywania umowy</t>
  </si>
  <si>
    <t>Złożone wypowiedzenie</t>
  </si>
  <si>
    <t>Rozpoczęcie sprzedaży</t>
  </si>
  <si>
    <t>Zakończenie sprzedaży</t>
  </si>
  <si>
    <t>Uwagi</t>
  </si>
  <si>
    <t>ul. Pomorska 72, 73-132 Suchań</t>
  </si>
  <si>
    <t>854-223-03-38</t>
  </si>
  <si>
    <t>oświetlenie uliczne</t>
  </si>
  <si>
    <t>Brudzewice</t>
  </si>
  <si>
    <t>52</t>
  </si>
  <si>
    <t>73-132</t>
  </si>
  <si>
    <t>Suchań</t>
  </si>
  <si>
    <t>590310600006417811</t>
  </si>
  <si>
    <t>Enea Operator Sp. z o.o.</t>
  </si>
  <si>
    <t>kolejna</t>
  </si>
  <si>
    <t>rozdzielna</t>
  </si>
  <si>
    <t>nie dotyczy</t>
  </si>
  <si>
    <t>NIE</t>
  </si>
  <si>
    <t>wg umowy</t>
  </si>
  <si>
    <t>49</t>
  </si>
  <si>
    <t>590310600006417828</t>
  </si>
  <si>
    <t>Wapnica</t>
  </si>
  <si>
    <t>Budynek 4</t>
  </si>
  <si>
    <t>590310600001073593</t>
  </si>
  <si>
    <t>C12A</t>
  </si>
  <si>
    <t>dz. 195, 203/2</t>
  </si>
  <si>
    <t>590310600001073609</t>
  </si>
  <si>
    <t xml:space="preserve">C11 </t>
  </si>
  <si>
    <t>Plac Rynek</t>
  </si>
  <si>
    <t>dz. 47</t>
  </si>
  <si>
    <t>590310600001073623</t>
  </si>
  <si>
    <t>590310600007533336</t>
  </si>
  <si>
    <t>590310600001073678</t>
  </si>
  <si>
    <t>Suchanówko</t>
  </si>
  <si>
    <t>590310600001045828</t>
  </si>
  <si>
    <t>C11</t>
  </si>
  <si>
    <t>39</t>
  </si>
  <si>
    <t>590310600001045835</t>
  </si>
  <si>
    <t>Tarnowo</t>
  </si>
  <si>
    <t>590310600001045842</t>
  </si>
  <si>
    <t>Modrzewo</t>
  </si>
  <si>
    <t>590310600001045859</t>
  </si>
  <si>
    <t>Żukowo</t>
  </si>
  <si>
    <t>590310600001045866</t>
  </si>
  <si>
    <t>590310600007628490</t>
  </si>
  <si>
    <t>Sadłowo</t>
  </si>
  <si>
    <t>590310600001045873</t>
  </si>
  <si>
    <t>Słodkówko</t>
  </si>
  <si>
    <t>590310600001045880</t>
  </si>
  <si>
    <t>Młyńska</t>
  </si>
  <si>
    <t>590310600001045897</t>
  </si>
  <si>
    <t>C12B</t>
  </si>
  <si>
    <t>Pomorska</t>
  </si>
  <si>
    <t>590310600001045910</t>
  </si>
  <si>
    <t>590310600001218178</t>
  </si>
  <si>
    <t>Słodkowo</t>
  </si>
  <si>
    <t>590310600001145559</t>
  </si>
  <si>
    <t>Nosowo</t>
  </si>
  <si>
    <t>590310600001145566</t>
  </si>
  <si>
    <t>przy budynku 33A</t>
  </si>
  <si>
    <t>590310600001145573</t>
  </si>
  <si>
    <t>3.0</t>
  </si>
  <si>
    <t>12 miesięcy</t>
  </si>
  <si>
    <t>Plac zabaw</t>
  </si>
  <si>
    <t>590310600002265720</t>
  </si>
  <si>
    <t xml:space="preserve">NIE </t>
  </si>
  <si>
    <t>Budynek gospodarczy – kontener</t>
  </si>
  <si>
    <t>590310600028379340</t>
  </si>
  <si>
    <t>Przepompownia ścieków</t>
  </si>
  <si>
    <t>590310600002829298</t>
  </si>
  <si>
    <t>Boisko</t>
  </si>
  <si>
    <t>590310600028546506</t>
  </si>
  <si>
    <t>Świetlica</t>
  </si>
  <si>
    <t>590310600028617497</t>
  </si>
  <si>
    <t>590310600028379357</t>
  </si>
  <si>
    <t>Przepompownia</t>
  </si>
  <si>
    <t>590310600001047495</t>
  </si>
  <si>
    <t>Oświetlenie klatki schodowej</t>
  </si>
  <si>
    <t>45</t>
  </si>
  <si>
    <t>590310600001047501</t>
  </si>
  <si>
    <t>G11</t>
  </si>
  <si>
    <t>Magazyn budowlany</t>
  </si>
  <si>
    <t>72</t>
  </si>
  <si>
    <t>590310600001047518</t>
  </si>
  <si>
    <t>Oczyszczalnia ścieków</t>
  </si>
  <si>
    <t>125</t>
  </si>
  <si>
    <t>590310600001047532</t>
  </si>
  <si>
    <t>590310600001047549</t>
  </si>
  <si>
    <t>42</t>
  </si>
  <si>
    <t>590310600007636150</t>
  </si>
  <si>
    <t>47</t>
  </si>
  <si>
    <t>590310600001047587</t>
  </si>
  <si>
    <t>5</t>
  </si>
  <si>
    <t>590310600001049413</t>
  </si>
  <si>
    <t>4</t>
  </si>
  <si>
    <t>590310600001073579</t>
  </si>
  <si>
    <t>10</t>
  </si>
  <si>
    <t>590310600001073586</t>
  </si>
  <si>
    <t>Gminny Dom Kultury</t>
  </si>
  <si>
    <t>Hlonda</t>
  </si>
  <si>
    <t>1</t>
  </si>
  <si>
    <t>590310600001073616</t>
  </si>
  <si>
    <t>Strażnica OSP</t>
  </si>
  <si>
    <t>Dz. 242/1/OSP</t>
  </si>
  <si>
    <t>590310600001073630</t>
  </si>
  <si>
    <t>Cmentarz</t>
  </si>
  <si>
    <t>590310600001225060</t>
  </si>
  <si>
    <t>Remiza OSP</t>
  </si>
  <si>
    <t>33</t>
  </si>
  <si>
    <t>590310600001225077</t>
  </si>
  <si>
    <t>590310600001218161</t>
  </si>
  <si>
    <t>65A</t>
  </si>
  <si>
    <t>590310600007550012</t>
  </si>
  <si>
    <t>15</t>
  </si>
  <si>
    <t>590310600001218208</t>
  </si>
  <si>
    <t>Świetlica (stara szkoła-biblioteka)</t>
  </si>
  <si>
    <t>71</t>
  </si>
  <si>
    <t>590310600001218215</t>
  </si>
  <si>
    <t>dz. 222/2</t>
  </si>
  <si>
    <t>590310600001145597</t>
  </si>
  <si>
    <t>dz. 74/1</t>
  </si>
  <si>
    <t>590310600001145603</t>
  </si>
  <si>
    <t>Stacja uzdatniania wody</t>
  </si>
  <si>
    <t>Strzelecka</t>
  </si>
  <si>
    <t>590310600001142237</t>
  </si>
  <si>
    <t>C22A</t>
  </si>
  <si>
    <t>Kontener</t>
  </si>
  <si>
    <t>590310600029465417</t>
  </si>
  <si>
    <t>Przepompownia ścieków P2</t>
  </si>
  <si>
    <t>263/2</t>
  </si>
  <si>
    <t>590310600032473546</t>
  </si>
  <si>
    <t>C12a</t>
  </si>
  <si>
    <t xml:space="preserve">Oczyszczalnia ścieków </t>
  </si>
  <si>
    <t>543</t>
  </si>
  <si>
    <t>590310600032319691</t>
  </si>
  <si>
    <t xml:space="preserve">Przepompownia ścieków </t>
  </si>
  <si>
    <t>174/1</t>
  </si>
  <si>
    <t>590310600032326026</t>
  </si>
  <si>
    <t>185</t>
  </si>
  <si>
    <t>590310600032371460</t>
  </si>
  <si>
    <t>Plac rekreacyjny</t>
  </si>
  <si>
    <t xml:space="preserve">338 </t>
  </si>
  <si>
    <t>590310600032416253</t>
  </si>
  <si>
    <t>brak</t>
  </si>
  <si>
    <t>pierwsza</t>
  </si>
  <si>
    <t>188/2</t>
  </si>
  <si>
    <t>590310600032473577</t>
  </si>
  <si>
    <t>41/5</t>
  </si>
  <si>
    <t>590310600032545243</t>
  </si>
  <si>
    <t>3.1</t>
  </si>
  <si>
    <t>Szkoła Podstawowa w Suchaniu</t>
  </si>
  <si>
    <t>ul. Kard. A. Hlonda 1, 73-132 Suchań</t>
  </si>
  <si>
    <t>590310600001183292</t>
  </si>
  <si>
    <t>C21</t>
  </si>
  <si>
    <t>Urząd budynek główny</t>
  </si>
  <si>
    <t>590310600001047525</t>
  </si>
  <si>
    <t>Obiekty z instalacją fotowoltaiczną oraz zawartą umową kompleksową na świadczenie usługi dystrybucji, dostawy energii elektrycznej oraz wytówrcy energii elektrycznej z odnawialnych źródeł energii</t>
  </si>
  <si>
    <t xml:space="preserve"> 17A Dz. 744</t>
  </si>
  <si>
    <t>590310600001064744</t>
  </si>
  <si>
    <t>Boisko-szatnia LZS Orkan</t>
  </si>
  <si>
    <t>Sportowa</t>
  </si>
  <si>
    <t>2B</t>
  </si>
  <si>
    <t>590310600001225053</t>
  </si>
  <si>
    <t>40</t>
  </si>
  <si>
    <t>590310600001218185</t>
  </si>
  <si>
    <t>53A</t>
  </si>
  <si>
    <t>590310600001218192</t>
  </si>
  <si>
    <t>73</t>
  </si>
  <si>
    <t>590310600001218222</t>
  </si>
  <si>
    <t>590310600005809174</t>
  </si>
  <si>
    <t>Mieszkanie komunlane</t>
  </si>
  <si>
    <t>854-223-03-39</t>
  </si>
  <si>
    <t>01.01.2027</t>
  </si>
  <si>
    <t>31.12.2027</t>
  </si>
  <si>
    <t>01.01.2028</t>
  </si>
  <si>
    <t>NOVUM S.A.</t>
  </si>
  <si>
    <t>02.01.2027</t>
  </si>
  <si>
    <t>c11</t>
  </si>
  <si>
    <t>c12a</t>
  </si>
  <si>
    <t>c22a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</si>
</sst>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Calibri"/>
      <family val="2"/>
      <charset val="1"/>
    </font>
    <font>
      <b/>
      <i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10"/>
      <name val="Calibri"/>
      <family val="2"/>
      <charset val="1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i/>
      <sz val="12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  <fill>
      <patternFill patternType="solid">
        <fgColor rgb="FF92D050"/>
        <bgColor rgb="FFC0C0C0"/>
      </patternFill>
    </fill>
    <fill>
      <patternFill patternType="solid">
        <fgColor theme="8" tint="0.39997558519241921"/>
        <bgColor rgb="FFFFFF00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0"/>
        <bgColor rgb="FFCC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</cellStyleXfs>
  <cellXfs count="150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49" fontId="5" fillId="0" borderId="4" xfId="2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  <xf numFmtId="4" fontId="4" fillId="0" borderId="4" xfId="1" applyNumberFormat="1" applyFont="1" applyBorder="1" applyAlignment="1" applyProtection="1">
      <alignment horizontal="right" vertical="center"/>
    </xf>
    <xf numFmtId="4" fontId="4" fillId="3" borderId="4" xfId="0" applyNumberFormat="1" applyFont="1" applyFill="1" applyBorder="1" applyAlignment="1">
      <alignment horizontal="right"/>
    </xf>
    <xf numFmtId="4" fontId="4" fillId="4" borderId="4" xfId="1" applyNumberFormat="1" applyFont="1" applyFill="1" applyBorder="1" applyAlignment="1" applyProtection="1">
      <alignment horizontal="right" vertical="center"/>
    </xf>
    <xf numFmtId="4" fontId="5" fillId="4" borderId="4" xfId="3" applyNumberFormat="1" applyFont="1" applyFill="1" applyBorder="1" applyAlignment="1">
      <alignment horizontal="right" vertical="center"/>
    </xf>
    <xf numFmtId="0" fontId="4" fillId="0" borderId="4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 wrapText="1"/>
    </xf>
    <xf numFmtId="49" fontId="7" fillId="5" borderId="7" xfId="0" applyNumberFormat="1" applyFont="1" applyFill="1" applyBorder="1" applyAlignment="1">
      <alignment horizontal="center" vertical="center" wrapText="1"/>
    </xf>
    <xf numFmtId="49" fontId="7" fillId="5" borderId="7" xfId="0" applyNumberFormat="1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4" fontId="9" fillId="5" borderId="8" xfId="0" applyNumberFormat="1" applyFont="1" applyFill="1" applyBorder="1"/>
    <xf numFmtId="4" fontId="10" fillId="5" borderId="8" xfId="0" applyNumberFormat="1" applyFont="1" applyFill="1" applyBorder="1"/>
    <xf numFmtId="4" fontId="11" fillId="4" borderId="4" xfId="3" applyNumberFormat="1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/>
    </xf>
    <xf numFmtId="49" fontId="5" fillId="8" borderId="8" xfId="2" applyNumberFormat="1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wrapText="1"/>
    </xf>
    <xf numFmtId="49" fontId="5" fillId="8" borderId="4" xfId="0" applyNumberFormat="1" applyFont="1" applyFill="1" applyBorder="1" applyAlignment="1">
      <alignment horizontal="center" wrapText="1"/>
    </xf>
    <xf numFmtId="49" fontId="5" fillId="8" borderId="8" xfId="0" applyNumberFormat="1" applyFont="1" applyFill="1" applyBorder="1" applyAlignment="1">
      <alignment horizontal="center" wrapText="1"/>
    </xf>
    <xf numFmtId="4" fontId="4" fillId="8" borderId="8" xfId="1" applyNumberFormat="1" applyFont="1" applyFill="1" applyBorder="1" applyAlignment="1" applyProtection="1">
      <alignment horizontal="right" vertical="center"/>
    </xf>
    <xf numFmtId="4" fontId="4" fillId="7" borderId="8" xfId="0" applyNumberFormat="1" applyFont="1" applyFill="1" applyBorder="1" applyAlignment="1">
      <alignment horizontal="right"/>
    </xf>
    <xf numFmtId="0" fontId="4" fillId="8" borderId="4" xfId="2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49" fontId="0" fillId="8" borderId="4" xfId="0" applyNumberForma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0" xfId="0" applyFill="1"/>
    <xf numFmtId="0" fontId="9" fillId="9" borderId="4" xfId="0" applyFont="1" applyFill="1" applyBorder="1" applyAlignment="1">
      <alignment horizontal="center" vertical="center"/>
    </xf>
    <xf numFmtId="0" fontId="9" fillId="9" borderId="8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 wrapText="1"/>
    </xf>
    <xf numFmtId="49" fontId="7" fillId="9" borderId="11" xfId="0" applyNumberFormat="1" applyFont="1" applyFill="1" applyBorder="1" applyAlignment="1">
      <alignment horizontal="center" vertical="center" wrapText="1"/>
    </xf>
    <xf numFmtId="49" fontId="7" fillId="9" borderId="11" xfId="0" applyNumberFormat="1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/>
    </xf>
    <xf numFmtId="4" fontId="9" fillId="9" borderId="8" xfId="0" applyNumberFormat="1" applyFont="1" applyFill="1" applyBorder="1"/>
    <xf numFmtId="0" fontId="9" fillId="9" borderId="7" xfId="0" applyFont="1" applyFill="1" applyBorder="1" applyAlignment="1">
      <alignment horizontal="center" vertical="center" wrapText="1"/>
    </xf>
    <xf numFmtId="49" fontId="7" fillId="9" borderId="7" xfId="0" applyNumberFormat="1" applyFont="1" applyFill="1" applyBorder="1" applyAlignment="1">
      <alignment horizontal="center" vertical="center" wrapText="1"/>
    </xf>
    <xf numFmtId="49" fontId="7" fillId="9" borderId="7" xfId="0" applyNumberFormat="1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4" xfId="0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49" fontId="5" fillId="8" borderId="4" xfId="2" applyNumberFormat="1" applyFont="1" applyFill="1" applyBorder="1" applyAlignment="1">
      <alignment horizontal="center" vertical="center"/>
    </xf>
    <xf numFmtId="4" fontId="4" fillId="8" borderId="4" xfId="1" applyNumberFormat="1" applyFont="1" applyFill="1" applyBorder="1" applyAlignment="1" applyProtection="1">
      <alignment horizontal="center"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/>
    </xf>
    <xf numFmtId="4" fontId="12" fillId="0" borderId="0" xfId="0" applyNumberFormat="1" applyFont="1"/>
    <xf numFmtId="0" fontId="0" fillId="11" borderId="4" xfId="0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 vertical="center"/>
    </xf>
    <xf numFmtId="0" fontId="16" fillId="10" borderId="4" xfId="0" applyFont="1" applyFill="1" applyBorder="1" applyAlignment="1">
      <alignment horizontal="center"/>
    </xf>
    <xf numFmtId="49" fontId="16" fillId="11" borderId="4" xfId="2" applyNumberFormat="1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wrapText="1"/>
    </xf>
    <xf numFmtId="49" fontId="16" fillId="11" borderId="4" xfId="0" applyNumberFormat="1" applyFont="1" applyFill="1" applyBorder="1" applyAlignment="1">
      <alignment horizontal="center" wrapText="1"/>
    </xf>
    <xf numFmtId="4" fontId="16" fillId="11" borderId="4" xfId="1" applyNumberFormat="1" applyFont="1" applyFill="1" applyBorder="1" applyAlignment="1" applyProtection="1">
      <alignment horizontal="right" vertical="center"/>
    </xf>
    <xf numFmtId="4" fontId="16" fillId="10" borderId="4" xfId="0" applyNumberFormat="1" applyFont="1" applyFill="1" applyBorder="1" applyAlignment="1">
      <alignment horizontal="right"/>
    </xf>
    <xf numFmtId="4" fontId="16" fillId="13" borderId="4" xfId="1" applyNumberFormat="1" applyFont="1" applyFill="1" applyBorder="1" applyAlignment="1" applyProtection="1">
      <alignment horizontal="right" vertical="center"/>
    </xf>
    <xf numFmtId="4" fontId="16" fillId="13" borderId="4" xfId="3" applyNumberFormat="1" applyFont="1" applyFill="1" applyBorder="1" applyAlignment="1">
      <alignment horizontal="right" vertical="center"/>
    </xf>
    <xf numFmtId="0" fontId="16" fillId="11" borderId="4" xfId="2" applyFont="1" applyFill="1" applyBorder="1" applyAlignment="1">
      <alignment horizontal="center" vertical="center"/>
    </xf>
    <xf numFmtId="0" fontId="16" fillId="11" borderId="4" xfId="0" applyFont="1" applyFill="1" applyBorder="1" applyAlignment="1">
      <alignment horizontal="center" vertical="center"/>
    </xf>
    <xf numFmtId="165" fontId="16" fillId="11" borderId="4" xfId="0" applyNumberFormat="1" applyFont="1" applyFill="1" applyBorder="1" applyAlignment="1">
      <alignment horizontal="center" vertical="center"/>
    </xf>
    <xf numFmtId="0" fontId="17" fillId="11" borderId="0" xfId="0" applyFont="1" applyFill="1"/>
    <xf numFmtId="49" fontId="16" fillId="11" borderId="8" xfId="2" applyNumberFormat="1" applyFont="1" applyFill="1" applyBorder="1" applyAlignment="1">
      <alignment horizontal="center" vertical="center"/>
    </xf>
    <xf numFmtId="49" fontId="16" fillId="11" borderId="8" xfId="0" applyNumberFormat="1" applyFont="1" applyFill="1" applyBorder="1" applyAlignment="1">
      <alignment horizontal="center" wrapText="1"/>
    </xf>
    <xf numFmtId="49" fontId="18" fillId="11" borderId="4" xfId="0" applyNumberFormat="1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 vertical="center"/>
    </xf>
    <xf numFmtId="0" fontId="16" fillId="10" borderId="8" xfId="0" applyFont="1" applyFill="1" applyBorder="1" applyAlignment="1">
      <alignment horizontal="center" vertical="center"/>
    </xf>
    <xf numFmtId="4" fontId="16" fillId="11" borderId="8" xfId="1" applyNumberFormat="1" applyFont="1" applyFill="1" applyBorder="1" applyAlignment="1" applyProtection="1">
      <alignment horizontal="right" vertical="center"/>
    </xf>
    <xf numFmtId="4" fontId="16" fillId="10" borderId="8" xfId="0" applyNumberFormat="1" applyFont="1" applyFill="1" applyBorder="1" applyAlignment="1">
      <alignment horizontal="right"/>
    </xf>
    <xf numFmtId="49" fontId="16" fillId="11" borderId="4" xfId="0" applyNumberFormat="1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/>
    </xf>
    <xf numFmtId="49" fontId="17" fillId="11" borderId="1" xfId="0" applyNumberFormat="1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 vertical="center" wrapText="1"/>
    </xf>
    <xf numFmtId="49" fontId="17" fillId="11" borderId="4" xfId="0" applyNumberFormat="1" applyFont="1" applyFill="1" applyBorder="1" applyAlignment="1">
      <alignment horizontal="center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Dziesiętny" xfId="1" builtinId="3"/>
    <cellStyle name="Normalny" xfId="0" builtinId="0"/>
    <cellStyle name="Normalny 12 2" xfId="2" xr:uid="{211544F2-CF11-48DA-A39F-5EF374788714}"/>
    <cellStyle name="Normalny 5" xfId="3" xr:uid="{59511563-742B-4BBA-BFA7-EB1A92C94AE6}"/>
  </cellStyles>
  <dxfs count="3">
    <dxf>
      <font>
        <sz val="11"/>
        <color rgb="FF000000"/>
        <name val="Calibri"/>
        <family val="2"/>
        <charset val="238"/>
      </font>
    </dxf>
    <dxf>
      <font>
        <sz val="11"/>
        <color rgb="FF000000"/>
        <name val="Calibri"/>
        <family val="2"/>
        <charset val="238"/>
      </font>
    </dxf>
    <dxf>
      <font>
        <sz val="11"/>
        <color rgb="FF000000"/>
        <name val="Calibri"/>
        <family val="2"/>
        <charset val="23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0782-0132-42F6-A081-F425ABC17589}">
  <dimension ref="A1:AF30"/>
  <sheetViews>
    <sheetView topLeftCell="K1" workbookViewId="0">
      <selection activeCell="S27" sqref="S27"/>
    </sheetView>
  </sheetViews>
  <sheetFormatPr defaultColWidth="8.7109375" defaultRowHeight="15" x14ac:dyDescent="0.25"/>
  <cols>
    <col min="1" max="1" width="7.140625" customWidth="1"/>
    <col min="2" max="2" width="22.7109375" customWidth="1"/>
    <col min="3" max="3" width="46.28515625" customWidth="1"/>
    <col min="4" max="4" width="39.28515625" customWidth="1"/>
    <col min="5" max="5" width="18.42578125" customWidth="1"/>
    <col min="6" max="6" width="47.85546875" customWidth="1"/>
    <col min="7" max="7" width="27.140625" customWidth="1"/>
    <col min="8" max="8" width="30.28515625" customWidth="1"/>
    <col min="9" max="9" width="25" customWidth="1"/>
    <col min="10" max="10" width="16.28515625" customWidth="1"/>
    <col min="11" max="11" width="9.85546875" customWidth="1"/>
    <col min="12" max="12" width="20.85546875" customWidth="1"/>
    <col min="13" max="13" width="36" customWidth="1"/>
    <col min="14" max="14" width="19.28515625" customWidth="1"/>
    <col min="16" max="16" width="12" customWidth="1"/>
    <col min="17" max="17" width="9.7109375" customWidth="1"/>
    <col min="18" max="18" width="15.28515625" customWidth="1"/>
    <col min="19" max="19" width="13.42578125" customWidth="1"/>
    <col min="20" max="20" width="11.28515625" customWidth="1"/>
    <col min="21" max="21" width="13.140625" customWidth="1"/>
    <col min="22" max="22" width="16" customWidth="1"/>
    <col min="23" max="23" width="19.7109375" customWidth="1"/>
    <col min="24" max="24" width="13.140625" customWidth="1"/>
    <col min="25" max="25" width="18.85546875" customWidth="1"/>
    <col min="26" max="26" width="13.7109375" customWidth="1"/>
    <col min="27" max="27" width="13.85546875" customWidth="1"/>
    <col min="28" max="28" width="18" customWidth="1"/>
    <col min="29" max="29" width="13.28515625" customWidth="1"/>
    <col min="30" max="30" width="13.140625" customWidth="1"/>
    <col min="31" max="31" width="13.5703125" customWidth="1"/>
  </cols>
  <sheetData>
    <row r="1" spans="1:32" ht="15.75" x14ac:dyDescent="0.25">
      <c r="A1" s="147" t="s">
        <v>0</v>
      </c>
      <c r="B1" s="148" t="s">
        <v>1</v>
      </c>
      <c r="C1" s="148"/>
      <c r="D1" s="148"/>
      <c r="E1" s="149" t="s">
        <v>2</v>
      </c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"/>
      <c r="Q1" s="141" t="s">
        <v>3</v>
      </c>
      <c r="R1" s="142" t="s">
        <v>4</v>
      </c>
      <c r="S1" s="142"/>
      <c r="T1" s="142"/>
      <c r="U1" s="142"/>
      <c r="V1" s="3" t="s">
        <v>5</v>
      </c>
      <c r="W1" s="145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ht="15.75" x14ac:dyDescent="0.25">
      <c r="A2" s="147"/>
      <c r="B2" s="148"/>
      <c r="C2" s="148"/>
      <c r="D2" s="148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4"/>
      <c r="Q2" s="141"/>
      <c r="R2" s="5" t="s">
        <v>6</v>
      </c>
      <c r="S2" s="6" t="s">
        <v>208</v>
      </c>
      <c r="T2" s="5" t="s">
        <v>7</v>
      </c>
      <c r="U2" s="7" t="s">
        <v>209</v>
      </c>
      <c r="V2" s="7" t="s">
        <v>8</v>
      </c>
      <c r="W2" s="145"/>
      <c r="X2" s="146"/>
      <c r="Y2" s="146"/>
      <c r="Z2" s="146"/>
      <c r="AA2" s="146"/>
      <c r="AB2" s="146"/>
      <c r="AC2" s="146"/>
      <c r="AD2" s="146"/>
      <c r="AE2" s="146"/>
      <c r="AF2" s="146"/>
    </row>
    <row r="3" spans="1:32" ht="51" x14ac:dyDescent="0.25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11" t="s">
        <v>17</v>
      </c>
      <c r="J3" s="12" t="s">
        <v>18</v>
      </c>
      <c r="K3" s="13" t="s">
        <v>19</v>
      </c>
      <c r="L3" s="10" t="s">
        <v>20</v>
      </c>
      <c r="M3" s="14" t="s">
        <v>21</v>
      </c>
      <c r="N3" s="14" t="s">
        <v>22</v>
      </c>
      <c r="O3" s="14" t="s">
        <v>23</v>
      </c>
      <c r="P3" s="15" t="s">
        <v>24</v>
      </c>
      <c r="Q3" s="15" t="s">
        <v>25</v>
      </c>
      <c r="R3" s="16" t="s">
        <v>26</v>
      </c>
      <c r="S3" s="16" t="s">
        <v>27</v>
      </c>
      <c r="T3" s="16" t="s">
        <v>28</v>
      </c>
      <c r="U3" s="17" t="s">
        <v>29</v>
      </c>
      <c r="V3" s="18" t="s">
        <v>30</v>
      </c>
      <c r="W3" s="19" t="s">
        <v>31</v>
      </c>
      <c r="X3" s="20" t="s">
        <v>32</v>
      </c>
      <c r="Y3" s="20" t="s">
        <v>33</v>
      </c>
      <c r="Z3" s="20" t="s">
        <v>34</v>
      </c>
      <c r="AA3" s="20" t="s">
        <v>35</v>
      </c>
      <c r="AB3" s="20" t="s">
        <v>36</v>
      </c>
      <c r="AC3" s="20" t="s">
        <v>37</v>
      </c>
      <c r="AD3" s="21" t="s">
        <v>38</v>
      </c>
      <c r="AE3" s="21" t="s">
        <v>39</v>
      </c>
      <c r="AF3" s="22" t="s">
        <v>40</v>
      </c>
    </row>
    <row r="4" spans="1:32" x14ac:dyDescent="0.25">
      <c r="A4" s="23">
        <v>1</v>
      </c>
      <c r="B4" s="23" t="s">
        <v>2</v>
      </c>
      <c r="C4" s="24" t="s">
        <v>41</v>
      </c>
      <c r="D4" s="23" t="s">
        <v>2</v>
      </c>
      <c r="E4" s="23" t="s">
        <v>42</v>
      </c>
      <c r="F4" s="24" t="s">
        <v>41</v>
      </c>
      <c r="G4" s="25" t="s">
        <v>43</v>
      </c>
      <c r="H4" s="26" t="s">
        <v>44</v>
      </c>
      <c r="I4" s="27"/>
      <c r="J4" s="27" t="s">
        <v>45</v>
      </c>
      <c r="K4" s="26" t="s">
        <v>46</v>
      </c>
      <c r="L4" s="26" t="s">
        <v>47</v>
      </c>
      <c r="M4" s="23" t="s">
        <v>48</v>
      </c>
      <c r="N4" s="23">
        <v>26263481</v>
      </c>
      <c r="O4" s="23" t="s">
        <v>71</v>
      </c>
      <c r="P4" s="23">
        <v>1</v>
      </c>
      <c r="Q4" s="23">
        <v>12</v>
      </c>
      <c r="R4" s="28">
        <v>250</v>
      </c>
      <c r="S4" s="28">
        <v>0</v>
      </c>
      <c r="T4" s="29">
        <v>0</v>
      </c>
      <c r="U4" s="30">
        <f>R4+S4</f>
        <v>250</v>
      </c>
      <c r="V4" s="31">
        <f t="shared" ref="V4:V25" si="0">SUM(U4)</f>
        <v>250</v>
      </c>
      <c r="W4" s="32" t="s">
        <v>49</v>
      </c>
      <c r="X4" s="33" t="s">
        <v>50</v>
      </c>
      <c r="Y4" s="32" t="s">
        <v>211</v>
      </c>
      <c r="Z4" s="33" t="s">
        <v>51</v>
      </c>
      <c r="AA4" s="33" t="s">
        <v>52</v>
      </c>
      <c r="AB4" s="34" t="s">
        <v>212</v>
      </c>
      <c r="AC4" s="33" t="s">
        <v>53</v>
      </c>
      <c r="AD4" s="34" t="s">
        <v>208</v>
      </c>
      <c r="AE4" s="34" t="s">
        <v>54</v>
      </c>
      <c r="AF4" s="23"/>
    </row>
    <row r="5" spans="1:32" x14ac:dyDescent="0.25">
      <c r="A5" s="23">
        <v>2</v>
      </c>
      <c r="B5" s="23" t="s">
        <v>2</v>
      </c>
      <c r="C5" s="24" t="s">
        <v>41</v>
      </c>
      <c r="D5" s="23" t="s">
        <v>2</v>
      </c>
      <c r="E5" s="23" t="s">
        <v>42</v>
      </c>
      <c r="F5" s="24" t="s">
        <v>41</v>
      </c>
      <c r="G5" s="25" t="s">
        <v>43</v>
      </c>
      <c r="H5" s="26" t="s">
        <v>44</v>
      </c>
      <c r="I5" s="27"/>
      <c r="J5" s="27" t="s">
        <v>55</v>
      </c>
      <c r="K5" s="26" t="s">
        <v>46</v>
      </c>
      <c r="L5" s="26" t="s">
        <v>47</v>
      </c>
      <c r="M5" s="23" t="s">
        <v>56</v>
      </c>
      <c r="N5" s="23">
        <v>21286471</v>
      </c>
      <c r="O5" s="23" t="s">
        <v>71</v>
      </c>
      <c r="P5" s="23">
        <v>1</v>
      </c>
      <c r="Q5" s="23">
        <v>12</v>
      </c>
      <c r="R5" s="28">
        <v>270</v>
      </c>
      <c r="S5" s="28">
        <v>0</v>
      </c>
      <c r="T5" s="29">
        <v>0</v>
      </c>
      <c r="U5" s="30">
        <f t="shared" ref="U5:U24" si="1">R5+S5</f>
        <v>270</v>
      </c>
      <c r="V5" s="31">
        <f t="shared" si="0"/>
        <v>270</v>
      </c>
      <c r="W5" s="32" t="s">
        <v>49</v>
      </c>
      <c r="X5" s="33" t="s">
        <v>50</v>
      </c>
      <c r="Y5" s="32" t="s">
        <v>211</v>
      </c>
      <c r="Z5" s="33" t="s">
        <v>51</v>
      </c>
      <c r="AA5" s="33" t="s">
        <v>52</v>
      </c>
      <c r="AB5" s="34" t="s">
        <v>212</v>
      </c>
      <c r="AC5" s="33" t="s">
        <v>53</v>
      </c>
      <c r="AD5" s="34" t="s">
        <v>208</v>
      </c>
      <c r="AE5" s="34" t="s">
        <v>54</v>
      </c>
      <c r="AF5" s="23"/>
    </row>
    <row r="6" spans="1:32" x14ac:dyDescent="0.25">
      <c r="A6" s="23">
        <v>3</v>
      </c>
      <c r="B6" s="23" t="s">
        <v>2</v>
      </c>
      <c r="C6" s="24" t="s">
        <v>41</v>
      </c>
      <c r="D6" s="23" t="s">
        <v>2</v>
      </c>
      <c r="E6" s="23" t="s">
        <v>42</v>
      </c>
      <c r="F6" s="24" t="s">
        <v>41</v>
      </c>
      <c r="G6" s="25" t="s">
        <v>43</v>
      </c>
      <c r="H6" s="26" t="s">
        <v>57</v>
      </c>
      <c r="I6" s="27" t="s">
        <v>58</v>
      </c>
      <c r="J6" s="27"/>
      <c r="K6" s="26" t="s">
        <v>46</v>
      </c>
      <c r="L6" s="26" t="s">
        <v>47</v>
      </c>
      <c r="M6" s="23" t="s">
        <v>59</v>
      </c>
      <c r="N6" s="23">
        <v>29196531</v>
      </c>
      <c r="O6" s="23" t="s">
        <v>60</v>
      </c>
      <c r="P6" s="23">
        <v>9</v>
      </c>
      <c r="Q6" s="23">
        <v>12</v>
      </c>
      <c r="R6" s="28">
        <v>500</v>
      </c>
      <c r="S6" s="28">
        <v>1100</v>
      </c>
      <c r="T6" s="29">
        <v>0</v>
      </c>
      <c r="U6" s="30">
        <f t="shared" si="1"/>
        <v>1600</v>
      </c>
      <c r="V6" s="31">
        <f t="shared" si="0"/>
        <v>1600</v>
      </c>
      <c r="W6" s="32" t="s">
        <v>49</v>
      </c>
      <c r="X6" s="33" t="s">
        <v>50</v>
      </c>
      <c r="Y6" s="32" t="s">
        <v>211</v>
      </c>
      <c r="Z6" s="33" t="s">
        <v>51</v>
      </c>
      <c r="AA6" s="33" t="s">
        <v>52</v>
      </c>
      <c r="AB6" s="34" t="s">
        <v>212</v>
      </c>
      <c r="AC6" s="33" t="s">
        <v>53</v>
      </c>
      <c r="AD6" s="34" t="s">
        <v>208</v>
      </c>
      <c r="AE6" s="34" t="s">
        <v>54</v>
      </c>
      <c r="AF6" s="23"/>
    </row>
    <row r="7" spans="1:32" x14ac:dyDescent="0.25">
      <c r="A7" s="23">
        <v>4</v>
      </c>
      <c r="B7" s="23" t="s">
        <v>2</v>
      </c>
      <c r="C7" s="24" t="s">
        <v>41</v>
      </c>
      <c r="D7" s="23" t="s">
        <v>2</v>
      </c>
      <c r="E7" s="23" t="s">
        <v>42</v>
      </c>
      <c r="F7" s="24" t="s">
        <v>41</v>
      </c>
      <c r="G7" s="25" t="s">
        <v>43</v>
      </c>
      <c r="H7" s="26" t="s">
        <v>57</v>
      </c>
      <c r="I7" s="27"/>
      <c r="J7" s="27" t="s">
        <v>61</v>
      </c>
      <c r="K7" s="26" t="s">
        <v>46</v>
      </c>
      <c r="L7" s="26" t="s">
        <v>47</v>
      </c>
      <c r="M7" s="23" t="s">
        <v>62</v>
      </c>
      <c r="N7" s="23">
        <v>9389786</v>
      </c>
      <c r="O7" s="23" t="s">
        <v>63</v>
      </c>
      <c r="P7" s="23">
        <v>4</v>
      </c>
      <c r="Q7" s="23">
        <v>12</v>
      </c>
      <c r="R7" s="28">
        <v>700</v>
      </c>
      <c r="S7" s="28">
        <v>0</v>
      </c>
      <c r="T7" s="29">
        <v>0</v>
      </c>
      <c r="U7" s="30">
        <f t="shared" si="1"/>
        <v>700</v>
      </c>
      <c r="V7" s="31">
        <f t="shared" si="0"/>
        <v>700</v>
      </c>
      <c r="W7" s="32" t="s">
        <v>49</v>
      </c>
      <c r="X7" s="33" t="s">
        <v>50</v>
      </c>
      <c r="Y7" s="32" t="s">
        <v>211</v>
      </c>
      <c r="Z7" s="33" t="s">
        <v>51</v>
      </c>
      <c r="AA7" s="33" t="s">
        <v>52</v>
      </c>
      <c r="AB7" s="34" t="s">
        <v>212</v>
      </c>
      <c r="AC7" s="33" t="s">
        <v>53</v>
      </c>
      <c r="AD7" s="34" t="s">
        <v>208</v>
      </c>
      <c r="AE7" s="34" t="s">
        <v>54</v>
      </c>
      <c r="AF7" s="23"/>
    </row>
    <row r="8" spans="1:32" x14ac:dyDescent="0.25">
      <c r="A8" s="23">
        <v>5</v>
      </c>
      <c r="B8" s="23" t="s">
        <v>2</v>
      </c>
      <c r="C8" s="24" t="s">
        <v>41</v>
      </c>
      <c r="D8" s="23" t="s">
        <v>2</v>
      </c>
      <c r="E8" s="23" t="s">
        <v>42</v>
      </c>
      <c r="F8" s="24" t="s">
        <v>41</v>
      </c>
      <c r="G8" s="25" t="s">
        <v>43</v>
      </c>
      <c r="H8" s="26" t="s">
        <v>47</v>
      </c>
      <c r="I8" s="27" t="s">
        <v>64</v>
      </c>
      <c r="J8" s="27" t="s">
        <v>65</v>
      </c>
      <c r="K8" s="26" t="s">
        <v>46</v>
      </c>
      <c r="L8" s="26" t="s">
        <v>47</v>
      </c>
      <c r="M8" s="23" t="s">
        <v>66</v>
      </c>
      <c r="N8" s="23">
        <v>56201854</v>
      </c>
      <c r="O8" s="23" t="s">
        <v>60</v>
      </c>
      <c r="P8" s="23">
        <v>27</v>
      </c>
      <c r="Q8" s="23">
        <v>12</v>
      </c>
      <c r="R8" s="28">
        <v>750</v>
      </c>
      <c r="S8" s="28">
        <v>2600</v>
      </c>
      <c r="T8" s="29">
        <v>0</v>
      </c>
      <c r="U8" s="30">
        <f t="shared" si="1"/>
        <v>3350</v>
      </c>
      <c r="V8" s="31">
        <f t="shared" si="0"/>
        <v>3350</v>
      </c>
      <c r="W8" s="32" t="s">
        <v>49</v>
      </c>
      <c r="X8" s="33" t="s">
        <v>50</v>
      </c>
      <c r="Y8" s="32" t="s">
        <v>211</v>
      </c>
      <c r="Z8" s="33" t="s">
        <v>51</v>
      </c>
      <c r="AA8" s="33" t="s">
        <v>52</v>
      </c>
      <c r="AB8" s="34" t="s">
        <v>212</v>
      </c>
      <c r="AC8" s="33" t="s">
        <v>53</v>
      </c>
      <c r="AD8" s="34" t="s">
        <v>208</v>
      </c>
      <c r="AE8" s="34" t="s">
        <v>54</v>
      </c>
      <c r="AF8" s="23"/>
    </row>
    <row r="9" spans="1:32" x14ac:dyDescent="0.25">
      <c r="A9" s="23">
        <v>6</v>
      </c>
      <c r="B9" s="23" t="s">
        <v>2</v>
      </c>
      <c r="C9" s="24" t="s">
        <v>41</v>
      </c>
      <c r="D9" s="23" t="s">
        <v>2</v>
      </c>
      <c r="E9" s="23" t="s">
        <v>42</v>
      </c>
      <c r="F9" s="24" t="s">
        <v>41</v>
      </c>
      <c r="G9" s="25" t="s">
        <v>43</v>
      </c>
      <c r="H9" s="26" t="s">
        <v>44</v>
      </c>
      <c r="I9" s="27"/>
      <c r="J9" s="27"/>
      <c r="K9" s="26" t="s">
        <v>46</v>
      </c>
      <c r="L9" s="26" t="s">
        <v>47</v>
      </c>
      <c r="M9" s="23" t="s">
        <v>67</v>
      </c>
      <c r="N9" s="23">
        <v>12113754</v>
      </c>
      <c r="O9" s="23" t="s">
        <v>63</v>
      </c>
      <c r="P9" s="23">
        <v>11</v>
      </c>
      <c r="Q9" s="23">
        <v>12</v>
      </c>
      <c r="R9" s="28">
        <v>800</v>
      </c>
      <c r="S9" s="28">
        <v>0</v>
      </c>
      <c r="T9" s="29">
        <v>0</v>
      </c>
      <c r="U9" s="30">
        <f t="shared" si="1"/>
        <v>800</v>
      </c>
      <c r="V9" s="31">
        <f t="shared" si="0"/>
        <v>800</v>
      </c>
      <c r="W9" s="32" t="s">
        <v>49</v>
      </c>
      <c r="X9" s="33" t="s">
        <v>50</v>
      </c>
      <c r="Y9" s="32" t="s">
        <v>211</v>
      </c>
      <c r="Z9" s="33" t="s">
        <v>51</v>
      </c>
      <c r="AA9" s="33" t="s">
        <v>52</v>
      </c>
      <c r="AB9" s="34" t="s">
        <v>212</v>
      </c>
      <c r="AC9" s="33" t="s">
        <v>53</v>
      </c>
      <c r="AD9" s="34" t="s">
        <v>208</v>
      </c>
      <c r="AE9" s="34" t="s">
        <v>54</v>
      </c>
      <c r="AF9" s="23"/>
    </row>
    <row r="10" spans="1:32" x14ac:dyDescent="0.25">
      <c r="A10" s="23">
        <v>7</v>
      </c>
      <c r="B10" s="23" t="s">
        <v>2</v>
      </c>
      <c r="C10" s="24" t="s">
        <v>41</v>
      </c>
      <c r="D10" s="23" t="s">
        <v>2</v>
      </c>
      <c r="E10" s="23" t="s">
        <v>42</v>
      </c>
      <c r="F10" s="24" t="s">
        <v>41</v>
      </c>
      <c r="G10" s="25" t="s">
        <v>43</v>
      </c>
      <c r="H10" s="26" t="s">
        <v>57</v>
      </c>
      <c r="I10" s="27"/>
      <c r="J10" s="27"/>
      <c r="K10" s="26" t="s">
        <v>46</v>
      </c>
      <c r="L10" s="26" t="s">
        <v>47</v>
      </c>
      <c r="M10" s="23" t="s">
        <v>68</v>
      </c>
      <c r="N10" s="23">
        <v>82658113</v>
      </c>
      <c r="O10" s="23" t="s">
        <v>60</v>
      </c>
      <c r="P10" s="23">
        <v>9</v>
      </c>
      <c r="Q10" s="23">
        <v>12</v>
      </c>
      <c r="R10" s="28">
        <v>1100</v>
      </c>
      <c r="S10" s="28">
        <v>1600</v>
      </c>
      <c r="T10" s="29">
        <v>0</v>
      </c>
      <c r="U10" s="30">
        <f t="shared" si="1"/>
        <v>2700</v>
      </c>
      <c r="V10" s="31">
        <f t="shared" si="0"/>
        <v>2700</v>
      </c>
      <c r="W10" s="32" t="s">
        <v>49</v>
      </c>
      <c r="X10" s="33" t="s">
        <v>50</v>
      </c>
      <c r="Y10" s="32" t="s">
        <v>211</v>
      </c>
      <c r="Z10" s="33" t="s">
        <v>51</v>
      </c>
      <c r="AA10" s="33" t="s">
        <v>52</v>
      </c>
      <c r="AB10" s="34" t="s">
        <v>212</v>
      </c>
      <c r="AC10" s="33" t="s">
        <v>53</v>
      </c>
      <c r="AD10" s="34" t="s">
        <v>208</v>
      </c>
      <c r="AE10" s="34" t="s">
        <v>54</v>
      </c>
      <c r="AF10" s="23"/>
    </row>
    <row r="11" spans="1:32" x14ac:dyDescent="0.25">
      <c r="A11" s="23">
        <v>8</v>
      </c>
      <c r="B11" s="23" t="s">
        <v>2</v>
      </c>
      <c r="C11" s="24" t="s">
        <v>41</v>
      </c>
      <c r="D11" s="23" t="s">
        <v>2</v>
      </c>
      <c r="E11" s="23" t="s">
        <v>42</v>
      </c>
      <c r="F11" s="24" t="s">
        <v>41</v>
      </c>
      <c r="G11" s="25" t="s">
        <v>43</v>
      </c>
      <c r="H11" s="26" t="s">
        <v>69</v>
      </c>
      <c r="I11" s="27"/>
      <c r="J11" s="27"/>
      <c r="K11" s="26" t="s">
        <v>46</v>
      </c>
      <c r="L11" s="26" t="s">
        <v>47</v>
      </c>
      <c r="M11" s="23" t="s">
        <v>70</v>
      </c>
      <c r="N11" s="23">
        <v>10731930</v>
      </c>
      <c r="O11" s="23" t="s">
        <v>71</v>
      </c>
      <c r="P11" s="23">
        <v>15</v>
      </c>
      <c r="Q11" s="23">
        <v>12</v>
      </c>
      <c r="R11" s="28">
        <v>500</v>
      </c>
      <c r="S11" s="28">
        <v>0</v>
      </c>
      <c r="T11" s="29">
        <v>0</v>
      </c>
      <c r="U11" s="30">
        <f t="shared" si="1"/>
        <v>500</v>
      </c>
      <c r="V11" s="31">
        <f t="shared" si="0"/>
        <v>500</v>
      </c>
      <c r="W11" s="32" t="s">
        <v>49</v>
      </c>
      <c r="X11" s="33" t="s">
        <v>50</v>
      </c>
      <c r="Y11" s="32" t="s">
        <v>211</v>
      </c>
      <c r="Z11" s="33" t="s">
        <v>51</v>
      </c>
      <c r="AA11" s="33" t="s">
        <v>52</v>
      </c>
      <c r="AB11" s="34" t="s">
        <v>212</v>
      </c>
      <c r="AC11" s="33" t="s">
        <v>53</v>
      </c>
      <c r="AD11" s="34" t="s">
        <v>208</v>
      </c>
      <c r="AE11" s="34" t="s">
        <v>54</v>
      </c>
      <c r="AF11" s="23"/>
    </row>
    <row r="12" spans="1:32" x14ac:dyDescent="0.25">
      <c r="A12" s="23">
        <v>9</v>
      </c>
      <c r="B12" s="23" t="s">
        <v>2</v>
      </c>
      <c r="C12" s="24" t="s">
        <v>41</v>
      </c>
      <c r="D12" s="23" t="s">
        <v>2</v>
      </c>
      <c r="E12" s="23" t="s">
        <v>42</v>
      </c>
      <c r="F12" s="24" t="s">
        <v>41</v>
      </c>
      <c r="G12" s="25" t="s">
        <v>43</v>
      </c>
      <c r="H12" s="26" t="s">
        <v>57</v>
      </c>
      <c r="I12" s="27"/>
      <c r="J12" s="27" t="s">
        <v>72</v>
      </c>
      <c r="K12" s="26" t="s">
        <v>46</v>
      </c>
      <c r="L12" s="26" t="s">
        <v>47</v>
      </c>
      <c r="M12" s="23" t="s">
        <v>73</v>
      </c>
      <c r="N12" s="23">
        <v>28659933</v>
      </c>
      <c r="O12" s="23" t="s">
        <v>71</v>
      </c>
      <c r="P12" s="23">
        <v>5</v>
      </c>
      <c r="Q12" s="23">
        <v>12</v>
      </c>
      <c r="R12" s="28">
        <v>600</v>
      </c>
      <c r="S12" s="28">
        <v>0</v>
      </c>
      <c r="T12" s="29">
        <v>0</v>
      </c>
      <c r="U12" s="30">
        <f t="shared" si="1"/>
        <v>600</v>
      </c>
      <c r="V12" s="31">
        <f t="shared" si="0"/>
        <v>600</v>
      </c>
      <c r="W12" s="32" t="s">
        <v>49</v>
      </c>
      <c r="X12" s="33" t="s">
        <v>50</v>
      </c>
      <c r="Y12" s="32" t="s">
        <v>211</v>
      </c>
      <c r="Z12" s="33" t="s">
        <v>51</v>
      </c>
      <c r="AA12" s="33" t="s">
        <v>52</v>
      </c>
      <c r="AB12" s="34" t="s">
        <v>212</v>
      </c>
      <c r="AC12" s="33" t="s">
        <v>53</v>
      </c>
      <c r="AD12" s="34" t="s">
        <v>208</v>
      </c>
      <c r="AE12" s="34" t="s">
        <v>54</v>
      </c>
      <c r="AF12" s="23"/>
    </row>
    <row r="13" spans="1:32" x14ac:dyDescent="0.25">
      <c r="A13" s="23">
        <v>10</v>
      </c>
      <c r="B13" s="23" t="s">
        <v>2</v>
      </c>
      <c r="C13" s="24" t="s">
        <v>41</v>
      </c>
      <c r="D13" s="23" t="s">
        <v>2</v>
      </c>
      <c r="E13" s="23" t="s">
        <v>42</v>
      </c>
      <c r="F13" s="24" t="s">
        <v>41</v>
      </c>
      <c r="G13" s="25" t="s">
        <v>43</v>
      </c>
      <c r="H13" s="26" t="s">
        <v>74</v>
      </c>
      <c r="I13" s="27"/>
      <c r="J13" s="27"/>
      <c r="K13" s="26" t="s">
        <v>46</v>
      </c>
      <c r="L13" s="26" t="s">
        <v>47</v>
      </c>
      <c r="M13" s="23" t="s">
        <v>75</v>
      </c>
      <c r="N13" s="23">
        <v>63063420</v>
      </c>
      <c r="O13" s="23" t="s">
        <v>71</v>
      </c>
      <c r="P13" s="23">
        <v>11</v>
      </c>
      <c r="Q13" s="23">
        <v>12</v>
      </c>
      <c r="R13" s="28">
        <v>900</v>
      </c>
      <c r="S13" s="28">
        <v>0</v>
      </c>
      <c r="T13" s="29">
        <v>0</v>
      </c>
      <c r="U13" s="30">
        <f t="shared" si="1"/>
        <v>900</v>
      </c>
      <c r="V13" s="31">
        <f t="shared" si="0"/>
        <v>900</v>
      </c>
      <c r="W13" s="32" t="s">
        <v>49</v>
      </c>
      <c r="X13" s="33" t="s">
        <v>50</v>
      </c>
      <c r="Y13" s="32" t="s">
        <v>211</v>
      </c>
      <c r="Z13" s="33" t="s">
        <v>51</v>
      </c>
      <c r="AA13" s="33" t="s">
        <v>52</v>
      </c>
      <c r="AB13" s="34" t="s">
        <v>212</v>
      </c>
      <c r="AC13" s="33" t="s">
        <v>53</v>
      </c>
      <c r="AD13" s="34" t="s">
        <v>208</v>
      </c>
      <c r="AE13" s="34" t="s">
        <v>54</v>
      </c>
      <c r="AF13" s="23"/>
    </row>
    <row r="14" spans="1:32" x14ac:dyDescent="0.25">
      <c r="A14" s="23">
        <v>11</v>
      </c>
      <c r="B14" s="23" t="s">
        <v>2</v>
      </c>
      <c r="C14" s="24" t="s">
        <v>41</v>
      </c>
      <c r="D14" s="23" t="s">
        <v>2</v>
      </c>
      <c r="E14" s="23" t="s">
        <v>42</v>
      </c>
      <c r="F14" s="24" t="s">
        <v>41</v>
      </c>
      <c r="G14" s="25" t="s">
        <v>43</v>
      </c>
      <c r="H14" s="26" t="s">
        <v>76</v>
      </c>
      <c r="I14" s="27"/>
      <c r="J14" s="27"/>
      <c r="K14" s="26" t="s">
        <v>46</v>
      </c>
      <c r="L14" s="26" t="s">
        <v>47</v>
      </c>
      <c r="M14" s="23" t="s">
        <v>77</v>
      </c>
      <c r="N14" s="23">
        <v>11991137</v>
      </c>
      <c r="O14" s="23" t="s">
        <v>71</v>
      </c>
      <c r="P14" s="23">
        <v>11</v>
      </c>
      <c r="Q14" s="23">
        <v>12</v>
      </c>
      <c r="R14" s="28">
        <v>3400</v>
      </c>
      <c r="S14" s="28">
        <v>0</v>
      </c>
      <c r="T14" s="29">
        <v>0</v>
      </c>
      <c r="U14" s="30">
        <f t="shared" si="1"/>
        <v>3400</v>
      </c>
      <c r="V14" s="31">
        <f t="shared" si="0"/>
        <v>3400</v>
      </c>
      <c r="W14" s="32" t="s">
        <v>49</v>
      </c>
      <c r="X14" s="33" t="s">
        <v>50</v>
      </c>
      <c r="Y14" s="32" t="s">
        <v>211</v>
      </c>
      <c r="Z14" s="33" t="s">
        <v>51</v>
      </c>
      <c r="AA14" s="33" t="s">
        <v>52</v>
      </c>
      <c r="AB14" s="34" t="s">
        <v>212</v>
      </c>
      <c r="AC14" s="33" t="s">
        <v>53</v>
      </c>
      <c r="AD14" s="34" t="s">
        <v>208</v>
      </c>
      <c r="AE14" s="34" t="s">
        <v>54</v>
      </c>
      <c r="AF14" s="23"/>
    </row>
    <row r="15" spans="1:32" x14ac:dyDescent="0.25">
      <c r="A15" s="23">
        <v>12</v>
      </c>
      <c r="B15" s="23" t="s">
        <v>2</v>
      </c>
      <c r="C15" s="24" t="s">
        <v>41</v>
      </c>
      <c r="D15" s="23" t="s">
        <v>2</v>
      </c>
      <c r="E15" s="23" t="s">
        <v>42</v>
      </c>
      <c r="F15" s="24" t="s">
        <v>41</v>
      </c>
      <c r="G15" s="25" t="s">
        <v>43</v>
      </c>
      <c r="H15" s="26" t="s">
        <v>78</v>
      </c>
      <c r="I15" s="27"/>
      <c r="J15" s="27"/>
      <c r="K15" s="26" t="s">
        <v>46</v>
      </c>
      <c r="L15" s="26" t="s">
        <v>47</v>
      </c>
      <c r="M15" s="23" t="s">
        <v>79</v>
      </c>
      <c r="N15" s="23">
        <v>56291124</v>
      </c>
      <c r="O15" s="23" t="s">
        <v>71</v>
      </c>
      <c r="P15" s="23">
        <v>27</v>
      </c>
      <c r="Q15" s="23">
        <v>12</v>
      </c>
      <c r="R15" s="28">
        <v>5300</v>
      </c>
      <c r="S15" s="28">
        <v>0</v>
      </c>
      <c r="T15" s="29">
        <v>0</v>
      </c>
      <c r="U15" s="30">
        <f t="shared" si="1"/>
        <v>5300</v>
      </c>
      <c r="V15" s="31">
        <f t="shared" si="0"/>
        <v>5300</v>
      </c>
      <c r="W15" s="32" t="s">
        <v>49</v>
      </c>
      <c r="X15" s="33" t="s">
        <v>50</v>
      </c>
      <c r="Y15" s="32" t="s">
        <v>211</v>
      </c>
      <c r="Z15" s="33" t="s">
        <v>51</v>
      </c>
      <c r="AA15" s="33" t="s">
        <v>52</v>
      </c>
      <c r="AB15" s="34" t="s">
        <v>212</v>
      </c>
      <c r="AC15" s="33" t="s">
        <v>53</v>
      </c>
      <c r="AD15" s="34" t="s">
        <v>208</v>
      </c>
      <c r="AE15" s="34" t="s">
        <v>54</v>
      </c>
      <c r="AF15" s="23"/>
    </row>
    <row r="16" spans="1:32" x14ac:dyDescent="0.25">
      <c r="A16" s="23">
        <v>13</v>
      </c>
      <c r="B16" s="23" t="s">
        <v>2</v>
      </c>
      <c r="C16" s="24" t="s">
        <v>41</v>
      </c>
      <c r="D16" s="23" t="s">
        <v>2</v>
      </c>
      <c r="E16" s="23" t="s">
        <v>42</v>
      </c>
      <c r="F16" s="24" t="s">
        <v>41</v>
      </c>
      <c r="G16" s="25" t="s">
        <v>43</v>
      </c>
      <c r="H16" s="26" t="s">
        <v>44</v>
      </c>
      <c r="I16" s="27"/>
      <c r="J16" s="27"/>
      <c r="K16" s="26" t="s">
        <v>46</v>
      </c>
      <c r="L16" s="26" t="s">
        <v>47</v>
      </c>
      <c r="M16" s="23" t="s">
        <v>80</v>
      </c>
      <c r="N16" s="23">
        <v>81501573</v>
      </c>
      <c r="O16" s="23" t="s">
        <v>71</v>
      </c>
      <c r="P16" s="23">
        <v>1</v>
      </c>
      <c r="Q16" s="23">
        <v>12</v>
      </c>
      <c r="R16" s="28">
        <v>950</v>
      </c>
      <c r="S16" s="28">
        <v>0</v>
      </c>
      <c r="T16" s="29">
        <v>0</v>
      </c>
      <c r="U16" s="30">
        <f t="shared" si="1"/>
        <v>950</v>
      </c>
      <c r="V16" s="31">
        <f t="shared" si="0"/>
        <v>950</v>
      </c>
      <c r="W16" s="32" t="s">
        <v>49</v>
      </c>
      <c r="X16" s="33" t="s">
        <v>50</v>
      </c>
      <c r="Y16" s="32" t="s">
        <v>211</v>
      </c>
      <c r="Z16" s="33" t="s">
        <v>51</v>
      </c>
      <c r="AA16" s="33" t="s">
        <v>52</v>
      </c>
      <c r="AB16" s="34" t="s">
        <v>212</v>
      </c>
      <c r="AC16" s="33" t="s">
        <v>53</v>
      </c>
      <c r="AD16" s="34" t="s">
        <v>208</v>
      </c>
      <c r="AE16" s="34" t="s">
        <v>54</v>
      </c>
      <c r="AF16" s="23"/>
    </row>
    <row r="17" spans="1:32" x14ac:dyDescent="0.25">
      <c r="A17" s="23">
        <v>14</v>
      </c>
      <c r="B17" s="23" t="s">
        <v>2</v>
      </c>
      <c r="C17" s="24" t="s">
        <v>41</v>
      </c>
      <c r="D17" s="23" t="s">
        <v>2</v>
      </c>
      <c r="E17" s="23" t="s">
        <v>42</v>
      </c>
      <c r="F17" s="24" t="s">
        <v>41</v>
      </c>
      <c r="G17" s="25" t="s">
        <v>43</v>
      </c>
      <c r="H17" s="26" t="s">
        <v>81</v>
      </c>
      <c r="I17" s="27"/>
      <c r="J17" s="27"/>
      <c r="K17" s="26" t="s">
        <v>46</v>
      </c>
      <c r="L17" s="26" t="s">
        <v>47</v>
      </c>
      <c r="M17" s="23" t="s">
        <v>82</v>
      </c>
      <c r="N17" s="23">
        <v>90936389</v>
      </c>
      <c r="O17" s="23" t="s">
        <v>71</v>
      </c>
      <c r="P17" s="23">
        <v>15</v>
      </c>
      <c r="Q17" s="23">
        <v>12</v>
      </c>
      <c r="R17" s="28">
        <v>5500</v>
      </c>
      <c r="S17" s="28">
        <v>0</v>
      </c>
      <c r="T17" s="29">
        <v>0</v>
      </c>
      <c r="U17" s="30">
        <f t="shared" si="1"/>
        <v>5500</v>
      </c>
      <c r="V17" s="31">
        <f t="shared" si="0"/>
        <v>5500</v>
      </c>
      <c r="W17" s="32" t="s">
        <v>49</v>
      </c>
      <c r="X17" s="33" t="s">
        <v>50</v>
      </c>
      <c r="Y17" s="32" t="s">
        <v>211</v>
      </c>
      <c r="Z17" s="33" t="s">
        <v>51</v>
      </c>
      <c r="AA17" s="33" t="s">
        <v>52</v>
      </c>
      <c r="AB17" s="34" t="s">
        <v>212</v>
      </c>
      <c r="AC17" s="33" t="s">
        <v>53</v>
      </c>
      <c r="AD17" s="34" t="s">
        <v>208</v>
      </c>
      <c r="AE17" s="34" t="s">
        <v>54</v>
      </c>
      <c r="AF17" s="23"/>
    </row>
    <row r="18" spans="1:32" x14ac:dyDescent="0.25">
      <c r="A18" s="23">
        <v>15</v>
      </c>
      <c r="B18" s="23" t="s">
        <v>2</v>
      </c>
      <c r="C18" s="24" t="s">
        <v>41</v>
      </c>
      <c r="D18" s="23" t="s">
        <v>2</v>
      </c>
      <c r="E18" s="23" t="s">
        <v>42</v>
      </c>
      <c r="F18" s="24" t="s">
        <v>41</v>
      </c>
      <c r="G18" s="25" t="s">
        <v>43</v>
      </c>
      <c r="H18" s="26" t="s">
        <v>83</v>
      </c>
      <c r="I18" s="27"/>
      <c r="J18" s="27"/>
      <c r="K18" s="26" t="s">
        <v>46</v>
      </c>
      <c r="L18" s="26" t="s">
        <v>47</v>
      </c>
      <c r="M18" s="23" t="s">
        <v>84</v>
      </c>
      <c r="N18" s="23">
        <v>26268168</v>
      </c>
      <c r="O18" s="23" t="s">
        <v>71</v>
      </c>
      <c r="P18" s="23">
        <v>4</v>
      </c>
      <c r="Q18" s="23">
        <v>12</v>
      </c>
      <c r="R18" s="28">
        <v>2900</v>
      </c>
      <c r="S18" s="28">
        <v>0</v>
      </c>
      <c r="T18" s="29">
        <v>0</v>
      </c>
      <c r="U18" s="30">
        <f t="shared" si="1"/>
        <v>2900</v>
      </c>
      <c r="V18" s="31">
        <f t="shared" si="0"/>
        <v>2900</v>
      </c>
      <c r="W18" s="32" t="s">
        <v>49</v>
      </c>
      <c r="X18" s="33" t="s">
        <v>50</v>
      </c>
      <c r="Y18" s="32" t="s">
        <v>211</v>
      </c>
      <c r="Z18" s="33" t="s">
        <v>51</v>
      </c>
      <c r="AA18" s="33" t="s">
        <v>52</v>
      </c>
      <c r="AB18" s="34" t="s">
        <v>212</v>
      </c>
      <c r="AC18" s="33" t="s">
        <v>53</v>
      </c>
      <c r="AD18" s="34" t="s">
        <v>208</v>
      </c>
      <c r="AE18" s="34" t="s">
        <v>54</v>
      </c>
      <c r="AF18" s="23"/>
    </row>
    <row r="19" spans="1:32" x14ac:dyDescent="0.25">
      <c r="A19" s="23">
        <v>16</v>
      </c>
      <c r="B19" s="23" t="s">
        <v>2</v>
      </c>
      <c r="C19" s="24" t="s">
        <v>41</v>
      </c>
      <c r="D19" s="23" t="s">
        <v>2</v>
      </c>
      <c r="E19" s="23" t="s">
        <v>42</v>
      </c>
      <c r="F19" s="24" t="s">
        <v>41</v>
      </c>
      <c r="G19" s="25" t="s">
        <v>43</v>
      </c>
      <c r="H19" s="26" t="s">
        <v>47</v>
      </c>
      <c r="I19" s="27" t="s">
        <v>85</v>
      </c>
      <c r="J19" s="27"/>
      <c r="K19" s="26" t="s">
        <v>46</v>
      </c>
      <c r="L19" s="26" t="s">
        <v>47</v>
      </c>
      <c r="M19" s="23" t="s">
        <v>86</v>
      </c>
      <c r="N19" s="23">
        <v>64809672</v>
      </c>
      <c r="O19" s="23" t="s">
        <v>87</v>
      </c>
      <c r="P19" s="23">
        <v>15</v>
      </c>
      <c r="Q19" s="23">
        <v>12</v>
      </c>
      <c r="R19" s="28">
        <v>7700</v>
      </c>
      <c r="S19" s="28">
        <v>12400</v>
      </c>
      <c r="T19" s="29">
        <v>0</v>
      </c>
      <c r="U19" s="30">
        <f t="shared" si="1"/>
        <v>20100</v>
      </c>
      <c r="V19" s="31">
        <f t="shared" si="0"/>
        <v>20100</v>
      </c>
      <c r="W19" s="32" t="s">
        <v>49</v>
      </c>
      <c r="X19" s="33" t="s">
        <v>50</v>
      </c>
      <c r="Y19" s="32" t="s">
        <v>211</v>
      </c>
      <c r="Z19" s="33" t="s">
        <v>51</v>
      </c>
      <c r="AA19" s="33" t="s">
        <v>52</v>
      </c>
      <c r="AB19" s="34" t="s">
        <v>212</v>
      </c>
      <c r="AC19" s="33" t="s">
        <v>53</v>
      </c>
      <c r="AD19" s="34" t="s">
        <v>208</v>
      </c>
      <c r="AE19" s="34" t="s">
        <v>54</v>
      </c>
      <c r="AF19" s="23"/>
    </row>
    <row r="20" spans="1:32" x14ac:dyDescent="0.25">
      <c r="A20" s="23">
        <v>17</v>
      </c>
      <c r="B20" s="23" t="s">
        <v>2</v>
      </c>
      <c r="C20" s="24" t="s">
        <v>41</v>
      </c>
      <c r="D20" s="23" t="s">
        <v>2</v>
      </c>
      <c r="E20" s="23" t="s">
        <v>42</v>
      </c>
      <c r="F20" s="24" t="s">
        <v>41</v>
      </c>
      <c r="G20" s="25" t="s">
        <v>43</v>
      </c>
      <c r="H20" s="26" t="s">
        <v>47</v>
      </c>
      <c r="I20" s="27" t="s">
        <v>88</v>
      </c>
      <c r="J20" s="27"/>
      <c r="K20" s="26" t="s">
        <v>46</v>
      </c>
      <c r="L20" s="26" t="s">
        <v>47</v>
      </c>
      <c r="M20" s="23" t="s">
        <v>89</v>
      </c>
      <c r="N20" s="23">
        <v>64809732</v>
      </c>
      <c r="O20" s="23" t="s">
        <v>87</v>
      </c>
      <c r="P20" s="23">
        <v>15</v>
      </c>
      <c r="Q20" s="23">
        <v>12</v>
      </c>
      <c r="R20" s="28">
        <v>7800</v>
      </c>
      <c r="S20" s="28">
        <v>11900</v>
      </c>
      <c r="T20" s="29">
        <v>0</v>
      </c>
      <c r="U20" s="30">
        <f t="shared" si="1"/>
        <v>19700</v>
      </c>
      <c r="V20" s="31">
        <f t="shared" si="0"/>
        <v>19700</v>
      </c>
      <c r="W20" s="32" t="s">
        <v>49</v>
      </c>
      <c r="X20" s="33" t="s">
        <v>50</v>
      </c>
      <c r="Y20" s="32" t="s">
        <v>211</v>
      </c>
      <c r="Z20" s="33" t="s">
        <v>51</v>
      </c>
      <c r="AA20" s="33" t="s">
        <v>52</v>
      </c>
      <c r="AB20" s="34" t="s">
        <v>212</v>
      </c>
      <c r="AC20" s="33" t="s">
        <v>53</v>
      </c>
      <c r="AD20" s="34" t="s">
        <v>208</v>
      </c>
      <c r="AE20" s="34" t="s">
        <v>54</v>
      </c>
      <c r="AF20" s="23"/>
    </row>
    <row r="21" spans="1:32" x14ac:dyDescent="0.25">
      <c r="A21" s="23">
        <v>18</v>
      </c>
      <c r="B21" s="23" t="s">
        <v>2</v>
      </c>
      <c r="C21" s="24" t="s">
        <v>41</v>
      </c>
      <c r="D21" s="23" t="s">
        <v>2</v>
      </c>
      <c r="E21" s="23" t="s">
        <v>42</v>
      </c>
      <c r="F21" s="24" t="s">
        <v>41</v>
      </c>
      <c r="G21" s="25" t="s">
        <v>43</v>
      </c>
      <c r="H21" s="27" t="s">
        <v>57</v>
      </c>
      <c r="I21" s="27"/>
      <c r="J21" s="27"/>
      <c r="K21" s="26" t="s">
        <v>46</v>
      </c>
      <c r="L21" s="26" t="s">
        <v>47</v>
      </c>
      <c r="M21" s="23" t="s">
        <v>90</v>
      </c>
      <c r="N21" s="23">
        <v>23845497</v>
      </c>
      <c r="O21" s="23" t="s">
        <v>71</v>
      </c>
      <c r="P21" s="23">
        <v>5</v>
      </c>
      <c r="Q21" s="23">
        <v>12</v>
      </c>
      <c r="R21" s="28">
        <v>3200</v>
      </c>
      <c r="S21" s="28">
        <v>0</v>
      </c>
      <c r="T21" s="29">
        <v>0</v>
      </c>
      <c r="U21" s="30">
        <f t="shared" si="1"/>
        <v>3200</v>
      </c>
      <c r="V21" s="31">
        <f t="shared" si="0"/>
        <v>3200</v>
      </c>
      <c r="W21" s="32" t="s">
        <v>49</v>
      </c>
      <c r="X21" s="33" t="s">
        <v>50</v>
      </c>
      <c r="Y21" s="32" t="s">
        <v>211</v>
      </c>
      <c r="Z21" s="33" t="s">
        <v>51</v>
      </c>
      <c r="AA21" s="33" t="s">
        <v>52</v>
      </c>
      <c r="AB21" s="34" t="s">
        <v>212</v>
      </c>
      <c r="AC21" s="33" t="s">
        <v>53</v>
      </c>
      <c r="AD21" s="34" t="s">
        <v>208</v>
      </c>
      <c r="AE21" s="34" t="s">
        <v>54</v>
      </c>
      <c r="AF21" s="23"/>
    </row>
    <row r="22" spans="1:32" x14ac:dyDescent="0.25">
      <c r="A22" s="23">
        <v>19</v>
      </c>
      <c r="B22" s="23" t="s">
        <v>2</v>
      </c>
      <c r="C22" s="24" t="s">
        <v>41</v>
      </c>
      <c r="D22" s="23" t="s">
        <v>2</v>
      </c>
      <c r="E22" s="23" t="s">
        <v>42</v>
      </c>
      <c r="F22" s="24" t="s">
        <v>41</v>
      </c>
      <c r="G22" s="25" t="s">
        <v>43</v>
      </c>
      <c r="H22" s="26" t="s">
        <v>91</v>
      </c>
      <c r="I22" s="27"/>
      <c r="J22" s="27"/>
      <c r="K22" s="26" t="s">
        <v>46</v>
      </c>
      <c r="L22" s="26" t="s">
        <v>47</v>
      </c>
      <c r="M22" s="23" t="s">
        <v>92</v>
      </c>
      <c r="N22" s="23">
        <v>3281885</v>
      </c>
      <c r="O22" s="23" t="s">
        <v>71</v>
      </c>
      <c r="P22" s="23">
        <v>11</v>
      </c>
      <c r="Q22" s="23">
        <v>12</v>
      </c>
      <c r="R22" s="28">
        <v>3500</v>
      </c>
      <c r="S22" s="28">
        <v>0</v>
      </c>
      <c r="T22" s="29">
        <v>0</v>
      </c>
      <c r="U22" s="30">
        <f t="shared" si="1"/>
        <v>3500</v>
      </c>
      <c r="V22" s="31">
        <f t="shared" si="0"/>
        <v>3500</v>
      </c>
      <c r="W22" s="32" t="s">
        <v>49</v>
      </c>
      <c r="X22" s="33" t="s">
        <v>50</v>
      </c>
      <c r="Y22" s="32" t="s">
        <v>211</v>
      </c>
      <c r="Z22" s="33" t="s">
        <v>51</v>
      </c>
      <c r="AA22" s="33" t="s">
        <v>52</v>
      </c>
      <c r="AB22" s="34" t="s">
        <v>212</v>
      </c>
      <c r="AC22" s="33" t="s">
        <v>53</v>
      </c>
      <c r="AD22" s="34" t="s">
        <v>208</v>
      </c>
      <c r="AE22" s="34" t="s">
        <v>54</v>
      </c>
      <c r="AF22" s="23"/>
    </row>
    <row r="23" spans="1:32" x14ac:dyDescent="0.25">
      <c r="A23" s="23">
        <v>20</v>
      </c>
      <c r="B23" s="23" t="s">
        <v>2</v>
      </c>
      <c r="C23" s="24" t="s">
        <v>41</v>
      </c>
      <c r="D23" s="23" t="s">
        <v>2</v>
      </c>
      <c r="E23" s="23" t="s">
        <v>42</v>
      </c>
      <c r="F23" s="24" t="s">
        <v>41</v>
      </c>
      <c r="G23" s="25" t="s">
        <v>43</v>
      </c>
      <c r="H23" s="26" t="s">
        <v>93</v>
      </c>
      <c r="I23" s="27"/>
      <c r="J23" s="27"/>
      <c r="K23" s="26" t="s">
        <v>46</v>
      </c>
      <c r="L23" s="26" t="s">
        <v>47</v>
      </c>
      <c r="M23" s="23" t="s">
        <v>94</v>
      </c>
      <c r="N23" s="23">
        <v>62386649</v>
      </c>
      <c r="O23" s="23" t="s">
        <v>71</v>
      </c>
      <c r="P23" s="23">
        <v>14</v>
      </c>
      <c r="Q23" s="23">
        <v>12</v>
      </c>
      <c r="R23" s="28">
        <v>3200</v>
      </c>
      <c r="S23" s="28">
        <v>0</v>
      </c>
      <c r="T23" s="29">
        <v>0</v>
      </c>
      <c r="U23" s="30">
        <f t="shared" si="1"/>
        <v>3200</v>
      </c>
      <c r="V23" s="31">
        <f t="shared" si="0"/>
        <v>3200</v>
      </c>
      <c r="W23" s="32" t="s">
        <v>49</v>
      </c>
      <c r="X23" s="33" t="s">
        <v>50</v>
      </c>
      <c r="Y23" s="32" t="s">
        <v>211</v>
      </c>
      <c r="Z23" s="33" t="s">
        <v>51</v>
      </c>
      <c r="AA23" s="33" t="s">
        <v>52</v>
      </c>
      <c r="AB23" s="34" t="s">
        <v>212</v>
      </c>
      <c r="AC23" s="33" t="s">
        <v>53</v>
      </c>
      <c r="AD23" s="34" t="s">
        <v>208</v>
      </c>
      <c r="AE23" s="34" t="s">
        <v>54</v>
      </c>
      <c r="AF23" s="23"/>
    </row>
    <row r="24" spans="1:32" x14ac:dyDescent="0.25">
      <c r="A24" s="23">
        <v>21</v>
      </c>
      <c r="B24" s="23" t="s">
        <v>2</v>
      </c>
      <c r="C24" s="24" t="s">
        <v>41</v>
      </c>
      <c r="D24" s="23" t="s">
        <v>2</v>
      </c>
      <c r="E24" s="23" t="s">
        <v>42</v>
      </c>
      <c r="F24" s="24" t="s">
        <v>41</v>
      </c>
      <c r="G24" s="25" t="s">
        <v>43</v>
      </c>
      <c r="H24" s="26" t="s">
        <v>44</v>
      </c>
      <c r="I24" s="27" t="s">
        <v>95</v>
      </c>
      <c r="J24" s="27"/>
      <c r="K24" s="26" t="s">
        <v>46</v>
      </c>
      <c r="L24" s="26" t="s">
        <v>47</v>
      </c>
      <c r="M24" s="23" t="s">
        <v>96</v>
      </c>
      <c r="N24" s="23">
        <v>60860076</v>
      </c>
      <c r="O24" s="23" t="s">
        <v>71</v>
      </c>
      <c r="P24" s="23">
        <v>1</v>
      </c>
      <c r="Q24" s="23">
        <v>12</v>
      </c>
      <c r="R24" s="28">
        <v>350</v>
      </c>
      <c r="S24" s="28">
        <v>0</v>
      </c>
      <c r="T24" s="29">
        <v>0</v>
      </c>
      <c r="U24" s="30">
        <f t="shared" si="1"/>
        <v>350</v>
      </c>
      <c r="V24" s="31">
        <f t="shared" si="0"/>
        <v>350</v>
      </c>
      <c r="W24" s="32" t="s">
        <v>49</v>
      </c>
      <c r="X24" s="33" t="s">
        <v>50</v>
      </c>
      <c r="Y24" s="32" t="s">
        <v>211</v>
      </c>
      <c r="Z24" s="33" t="s">
        <v>51</v>
      </c>
      <c r="AA24" s="33" t="s">
        <v>52</v>
      </c>
      <c r="AB24" s="34" t="s">
        <v>212</v>
      </c>
      <c r="AC24" s="33" t="s">
        <v>53</v>
      </c>
      <c r="AD24" s="34" t="s">
        <v>208</v>
      </c>
      <c r="AE24" s="34" t="s">
        <v>54</v>
      </c>
      <c r="AF24" s="23"/>
    </row>
    <row r="25" spans="1:32" x14ac:dyDescent="0.25">
      <c r="A25" s="35"/>
      <c r="B25" s="35"/>
      <c r="C25" s="35"/>
      <c r="D25" s="35"/>
      <c r="E25" s="35"/>
      <c r="F25" s="35"/>
      <c r="G25" s="36"/>
      <c r="H25" s="37"/>
      <c r="I25" s="37"/>
      <c r="J25" s="38"/>
      <c r="K25" s="38"/>
      <c r="L25" s="39"/>
      <c r="M25" s="40"/>
      <c r="N25" s="41"/>
      <c r="O25" s="42"/>
      <c r="P25" s="39"/>
      <c r="Q25" s="43"/>
      <c r="R25" s="44">
        <f>SUM(R4:R24)</f>
        <v>50170</v>
      </c>
      <c r="S25" s="44">
        <f>SUM(S4:S24)</f>
        <v>29600</v>
      </c>
      <c r="T25" s="44">
        <f t="shared" ref="T25" si="2">SUM(T4:T24)</f>
        <v>0</v>
      </c>
      <c r="U25" s="45">
        <f>SUM(U4:U24)</f>
        <v>79770</v>
      </c>
      <c r="V25" s="46">
        <f t="shared" si="0"/>
        <v>79770</v>
      </c>
      <c r="W25" s="44"/>
      <c r="X25" s="38"/>
      <c r="Y25" s="38"/>
      <c r="Z25" s="38"/>
      <c r="AA25" s="38"/>
      <c r="AB25" s="35"/>
      <c r="AC25" s="35"/>
      <c r="AD25" s="35"/>
      <c r="AE25" s="35"/>
      <c r="AF25" s="47"/>
    </row>
    <row r="26" spans="1:32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9"/>
      <c r="M26" s="49"/>
      <c r="N26" s="49"/>
      <c r="O26" s="49"/>
      <c r="P26" s="49"/>
      <c r="Q26" s="48"/>
      <c r="R26" s="48"/>
      <c r="S26" s="48"/>
      <c r="T26" s="48"/>
      <c r="U26" s="48"/>
      <c r="V26" s="48"/>
    </row>
    <row r="27" spans="1:32" x14ac:dyDescent="0.25">
      <c r="O27" s="95"/>
      <c r="P27" s="83"/>
    </row>
    <row r="29" spans="1:32" x14ac:dyDescent="0.25">
      <c r="P29" s="83"/>
      <c r="S29" s="83"/>
    </row>
    <row r="30" spans="1:32" x14ac:dyDescent="0.25">
      <c r="P30" s="83"/>
      <c r="S30" s="83"/>
    </row>
  </sheetData>
  <autoFilter ref="O3:O26" xr:uid="{F6150782-0132-42F6-A081-F425ABC17589}"/>
  <mergeCells count="6">
    <mergeCell ref="W1:AF2"/>
    <mergeCell ref="A1:A2"/>
    <mergeCell ref="B1:D2"/>
    <mergeCell ref="E1:O2"/>
    <mergeCell ref="Q1:Q2"/>
    <mergeCell ref="R1:U1"/>
  </mergeCells>
  <phoneticPr fontId="15" type="noConversion"/>
  <conditionalFormatting sqref="M4:M24">
    <cfRule type="duplicateValues" dxfId="2" priority="1"/>
  </conditionalFormatting>
  <conditionalFormatting sqref="M1:N3 M25">
    <cfRule type="duplicateValues" dxfId="1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F4EA2-5A9B-447A-81AE-9B6E9EC748F8}">
  <sheetPr>
    <pageSetUpPr fitToPage="1"/>
  </sheetPr>
  <dimension ref="A1:CI61"/>
  <sheetViews>
    <sheetView tabSelected="1" zoomScale="80" zoomScaleNormal="80" workbookViewId="0">
      <selection activeCell="D5" sqref="D5"/>
    </sheetView>
  </sheetViews>
  <sheetFormatPr defaultColWidth="8.7109375" defaultRowHeight="15" x14ac:dyDescent="0.25"/>
  <cols>
    <col min="1" max="1" width="8" customWidth="1"/>
    <col min="2" max="2" width="62.42578125" customWidth="1"/>
    <col min="3" max="3" width="43.140625" customWidth="1"/>
    <col min="4" max="4" width="63.140625" customWidth="1"/>
    <col min="5" max="5" width="18" customWidth="1"/>
    <col min="6" max="6" width="44" customWidth="1"/>
    <col min="7" max="7" width="53" customWidth="1"/>
    <col min="8" max="8" width="29" customWidth="1"/>
    <col min="9" max="9" width="32.85546875" customWidth="1"/>
    <col min="10" max="10" width="15" customWidth="1"/>
    <col min="11" max="11" width="10.42578125" customWidth="1"/>
    <col min="12" max="12" width="19.140625" customWidth="1"/>
    <col min="13" max="13" width="39.28515625" customWidth="1"/>
    <col min="14" max="14" width="23.28515625" customWidth="1"/>
    <col min="15" max="15" width="11.42578125" customWidth="1"/>
    <col min="16" max="16" width="11" customWidth="1"/>
    <col min="17" max="17" width="10.140625" customWidth="1"/>
    <col min="18" max="19" width="17.42578125" customWidth="1"/>
    <col min="20" max="20" width="12" customWidth="1"/>
    <col min="21" max="22" width="17.42578125" customWidth="1"/>
    <col min="23" max="23" width="20.28515625" customWidth="1"/>
    <col min="24" max="24" width="17.7109375" customWidth="1"/>
    <col min="25" max="25" width="15.85546875" customWidth="1"/>
    <col min="26" max="26" width="15.140625" customWidth="1"/>
    <col min="27" max="27" width="16.7109375" customWidth="1"/>
    <col min="28" max="28" width="16.42578125" customWidth="1"/>
    <col min="29" max="29" width="16" customWidth="1"/>
    <col min="30" max="30" width="14.7109375" customWidth="1"/>
    <col min="31" max="31" width="17.42578125" customWidth="1"/>
    <col min="32" max="32" width="15.28515625" customWidth="1"/>
  </cols>
  <sheetData>
    <row r="1" spans="1:32" ht="15.75" customHeight="1" x14ac:dyDescent="0.25">
      <c r="A1" s="135" t="s">
        <v>97</v>
      </c>
      <c r="B1" s="136" t="s">
        <v>1</v>
      </c>
      <c r="C1" s="136"/>
      <c r="D1" s="136"/>
      <c r="E1" s="137" t="s">
        <v>2</v>
      </c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53"/>
      <c r="Q1" s="141" t="s">
        <v>3</v>
      </c>
      <c r="R1" s="142" t="s">
        <v>4</v>
      </c>
      <c r="S1" s="142"/>
      <c r="T1" s="142"/>
      <c r="U1" s="142"/>
      <c r="V1" s="3" t="s">
        <v>5</v>
      </c>
      <c r="W1" s="145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ht="28.5" customHeight="1" x14ac:dyDescent="0.25">
      <c r="A2" s="135"/>
      <c r="B2" s="136"/>
      <c r="C2" s="136"/>
      <c r="D2" s="136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54"/>
      <c r="Q2" s="141"/>
      <c r="R2" s="5" t="s">
        <v>6</v>
      </c>
      <c r="S2" s="6" t="s">
        <v>208</v>
      </c>
      <c r="T2" s="5" t="s">
        <v>7</v>
      </c>
      <c r="U2" s="7" t="s">
        <v>209</v>
      </c>
      <c r="V2" s="7" t="s">
        <v>98</v>
      </c>
      <c r="W2" s="145"/>
      <c r="X2" s="146"/>
      <c r="Y2" s="146"/>
      <c r="Z2" s="146"/>
      <c r="AA2" s="146"/>
      <c r="AB2" s="146"/>
      <c r="AC2" s="146"/>
      <c r="AD2" s="146"/>
      <c r="AE2" s="146"/>
      <c r="AF2" s="146"/>
    </row>
    <row r="3" spans="1:32" ht="38.25" x14ac:dyDescent="0.25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 t="s">
        <v>16</v>
      </c>
      <c r="I3" s="11" t="s">
        <v>17</v>
      </c>
      <c r="J3" s="12" t="s">
        <v>18</v>
      </c>
      <c r="K3" s="13" t="s">
        <v>19</v>
      </c>
      <c r="L3" s="10" t="s">
        <v>20</v>
      </c>
      <c r="M3" s="14" t="s">
        <v>21</v>
      </c>
      <c r="N3" s="14" t="s">
        <v>22</v>
      </c>
      <c r="O3" s="14" t="s">
        <v>23</v>
      </c>
      <c r="P3" s="15" t="s">
        <v>24</v>
      </c>
      <c r="Q3" s="15" t="s">
        <v>25</v>
      </c>
      <c r="R3" s="16" t="s">
        <v>26</v>
      </c>
      <c r="S3" s="16" t="s">
        <v>27</v>
      </c>
      <c r="T3" s="16" t="s">
        <v>28</v>
      </c>
      <c r="U3" s="17" t="s">
        <v>29</v>
      </c>
      <c r="V3" s="18" t="s">
        <v>30</v>
      </c>
      <c r="W3" s="19" t="s">
        <v>31</v>
      </c>
      <c r="X3" s="20" t="s">
        <v>32</v>
      </c>
      <c r="Y3" s="20" t="s">
        <v>33</v>
      </c>
      <c r="Z3" s="20" t="s">
        <v>34</v>
      </c>
      <c r="AA3" s="20" t="s">
        <v>35</v>
      </c>
      <c r="AB3" s="20" t="s">
        <v>36</v>
      </c>
      <c r="AC3" s="20" t="s">
        <v>37</v>
      </c>
      <c r="AD3" s="21" t="s">
        <v>38</v>
      </c>
      <c r="AE3" s="21" t="s">
        <v>39</v>
      </c>
      <c r="AF3" s="22" t="s">
        <v>40</v>
      </c>
    </row>
    <row r="4" spans="1:32" x14ac:dyDescent="0.25">
      <c r="A4" s="8"/>
      <c r="B4" s="8"/>
      <c r="C4" s="8"/>
      <c r="D4" s="8"/>
      <c r="E4" s="8"/>
      <c r="F4" s="8"/>
      <c r="G4" s="9"/>
      <c r="H4" s="10"/>
      <c r="I4" s="122"/>
      <c r="J4" s="12"/>
      <c r="K4" s="13"/>
      <c r="L4" s="10"/>
      <c r="M4" s="14"/>
      <c r="N4" s="14"/>
      <c r="O4" s="14"/>
      <c r="P4" s="15"/>
      <c r="Q4" s="15"/>
      <c r="R4" s="16"/>
      <c r="S4" s="16"/>
      <c r="T4" s="16"/>
      <c r="U4" s="17"/>
      <c r="V4" s="18"/>
      <c r="W4" s="19"/>
      <c r="X4" s="20"/>
      <c r="Y4" s="20"/>
      <c r="Z4" s="20"/>
      <c r="AA4" s="20"/>
      <c r="AB4" s="20"/>
      <c r="AC4" s="20"/>
      <c r="AD4" s="21"/>
      <c r="AE4" s="21"/>
      <c r="AF4" s="22"/>
    </row>
    <row r="5" spans="1:32" s="109" customFormat="1" x14ac:dyDescent="0.25">
      <c r="A5" s="97">
        <v>1</v>
      </c>
      <c r="B5" s="97" t="s">
        <v>2</v>
      </c>
      <c r="C5" s="98" t="s">
        <v>41</v>
      </c>
      <c r="D5" s="97" t="s">
        <v>2</v>
      </c>
      <c r="E5" s="97" t="s">
        <v>42</v>
      </c>
      <c r="F5" s="98" t="s">
        <v>41</v>
      </c>
      <c r="G5" s="99" t="s">
        <v>99</v>
      </c>
      <c r="H5" s="100" t="s">
        <v>47</v>
      </c>
      <c r="I5" s="101" t="s">
        <v>85</v>
      </c>
      <c r="J5" s="101"/>
      <c r="K5" s="100" t="s">
        <v>46</v>
      </c>
      <c r="L5" s="100" t="s">
        <v>47</v>
      </c>
      <c r="M5" s="97" t="s">
        <v>100</v>
      </c>
      <c r="N5" s="97">
        <v>24334074</v>
      </c>
      <c r="O5" s="97" t="s">
        <v>71</v>
      </c>
      <c r="P5" s="97"/>
      <c r="Q5" s="97">
        <v>12</v>
      </c>
      <c r="R5" s="102">
        <v>4</v>
      </c>
      <c r="S5" s="102">
        <v>0</v>
      </c>
      <c r="T5" s="103"/>
      <c r="U5" s="104">
        <f>R5+S5</f>
        <v>4</v>
      </c>
      <c r="V5" s="105">
        <f>+U5</f>
        <v>4</v>
      </c>
      <c r="W5" s="106" t="s">
        <v>49</v>
      </c>
      <c r="X5" s="107" t="s">
        <v>50</v>
      </c>
      <c r="Y5" s="106" t="s">
        <v>211</v>
      </c>
      <c r="Z5" s="107" t="s">
        <v>51</v>
      </c>
      <c r="AA5" s="107" t="s">
        <v>52</v>
      </c>
      <c r="AB5" s="108" t="s">
        <v>209</v>
      </c>
      <c r="AC5" s="107" t="s">
        <v>101</v>
      </c>
      <c r="AD5" s="108" t="s">
        <v>208</v>
      </c>
      <c r="AE5" s="108" t="s">
        <v>54</v>
      </c>
      <c r="AF5" s="97"/>
    </row>
    <row r="6" spans="1:32" s="109" customFormat="1" x14ac:dyDescent="0.25">
      <c r="A6" s="97">
        <v>2</v>
      </c>
      <c r="B6" s="97" t="s">
        <v>2</v>
      </c>
      <c r="C6" s="98" t="s">
        <v>41</v>
      </c>
      <c r="D6" s="97" t="s">
        <v>2</v>
      </c>
      <c r="E6" s="97" t="s">
        <v>42</v>
      </c>
      <c r="F6" s="98" t="s">
        <v>41</v>
      </c>
      <c r="G6" s="99" t="s">
        <v>102</v>
      </c>
      <c r="H6" s="100" t="s">
        <v>81</v>
      </c>
      <c r="I6" s="101"/>
      <c r="J6" s="101"/>
      <c r="K6" s="100" t="s">
        <v>46</v>
      </c>
      <c r="L6" s="100" t="s">
        <v>47</v>
      </c>
      <c r="M6" s="107" t="s">
        <v>103</v>
      </c>
      <c r="N6" s="97">
        <v>27854341</v>
      </c>
      <c r="O6" s="97" t="s">
        <v>71</v>
      </c>
      <c r="P6" s="97">
        <v>4</v>
      </c>
      <c r="Q6" s="97">
        <v>12</v>
      </c>
      <c r="R6" s="102">
        <v>27</v>
      </c>
      <c r="S6" s="102">
        <v>0</v>
      </c>
      <c r="T6" s="103"/>
      <c r="U6" s="104">
        <f t="shared" ref="U6:U40" si="0">R6+S6</f>
        <v>27</v>
      </c>
      <c r="V6" s="105">
        <f t="shared" ref="V6:V40" si="1">+U6</f>
        <v>27</v>
      </c>
      <c r="W6" s="106" t="s">
        <v>49</v>
      </c>
      <c r="X6" s="107" t="s">
        <v>50</v>
      </c>
      <c r="Y6" s="106" t="s">
        <v>211</v>
      </c>
      <c r="Z6" s="107" t="s">
        <v>51</v>
      </c>
      <c r="AA6" s="107" t="s">
        <v>52</v>
      </c>
      <c r="AB6" s="108" t="s">
        <v>209</v>
      </c>
      <c r="AC6" s="107" t="s">
        <v>101</v>
      </c>
      <c r="AD6" s="108" t="s">
        <v>208</v>
      </c>
      <c r="AE6" s="108" t="s">
        <v>54</v>
      </c>
      <c r="AF6" s="97"/>
    </row>
    <row r="7" spans="1:32" s="109" customFormat="1" x14ac:dyDescent="0.25">
      <c r="A7" s="97">
        <v>3</v>
      </c>
      <c r="B7" s="97" t="s">
        <v>2</v>
      </c>
      <c r="C7" s="98" t="s">
        <v>41</v>
      </c>
      <c r="D7" s="97" t="s">
        <v>2</v>
      </c>
      <c r="E7" s="97" t="s">
        <v>42</v>
      </c>
      <c r="F7" s="98" t="s">
        <v>41</v>
      </c>
      <c r="G7" s="99" t="s">
        <v>104</v>
      </c>
      <c r="H7" s="100" t="s">
        <v>91</v>
      </c>
      <c r="I7" s="101"/>
      <c r="J7" s="101"/>
      <c r="K7" s="100" t="s">
        <v>46</v>
      </c>
      <c r="L7" s="100" t="s">
        <v>47</v>
      </c>
      <c r="M7" s="107" t="s">
        <v>105</v>
      </c>
      <c r="N7" s="97">
        <v>90568673</v>
      </c>
      <c r="O7" s="97" t="s">
        <v>71</v>
      </c>
      <c r="P7" s="97">
        <v>7</v>
      </c>
      <c r="Q7" s="97">
        <v>12</v>
      </c>
      <c r="R7" s="102">
        <v>680</v>
      </c>
      <c r="S7" s="102">
        <v>0</v>
      </c>
      <c r="T7" s="103"/>
      <c r="U7" s="104">
        <f t="shared" si="0"/>
        <v>680</v>
      </c>
      <c r="V7" s="105">
        <f t="shared" si="1"/>
        <v>680</v>
      </c>
      <c r="W7" s="106" t="s">
        <v>49</v>
      </c>
      <c r="X7" s="107" t="s">
        <v>50</v>
      </c>
      <c r="Y7" s="106" t="s">
        <v>211</v>
      </c>
      <c r="Z7" s="107" t="s">
        <v>51</v>
      </c>
      <c r="AA7" s="107" t="s">
        <v>52</v>
      </c>
      <c r="AB7" s="108" t="s">
        <v>209</v>
      </c>
      <c r="AC7" s="107" t="s">
        <v>101</v>
      </c>
      <c r="AD7" s="108" t="s">
        <v>208</v>
      </c>
      <c r="AE7" s="108" t="s">
        <v>54</v>
      </c>
      <c r="AF7" s="97"/>
    </row>
    <row r="8" spans="1:32" s="109" customFormat="1" x14ac:dyDescent="0.25">
      <c r="A8" s="97">
        <v>4</v>
      </c>
      <c r="B8" s="97" t="s">
        <v>2</v>
      </c>
      <c r="C8" s="98" t="s">
        <v>41</v>
      </c>
      <c r="D8" s="97" t="s">
        <v>2</v>
      </c>
      <c r="E8" s="97" t="s">
        <v>42</v>
      </c>
      <c r="F8" s="98" t="s">
        <v>41</v>
      </c>
      <c r="G8" s="99" t="s">
        <v>106</v>
      </c>
      <c r="H8" s="100" t="s">
        <v>78</v>
      </c>
      <c r="I8" s="101"/>
      <c r="J8" s="101"/>
      <c r="K8" s="100" t="s">
        <v>46</v>
      </c>
      <c r="L8" s="100" t="s">
        <v>47</v>
      </c>
      <c r="M8" s="107" t="s">
        <v>107</v>
      </c>
      <c r="N8" s="97">
        <v>81467374</v>
      </c>
      <c r="O8" s="97" t="s">
        <v>71</v>
      </c>
      <c r="P8" s="97">
        <v>4</v>
      </c>
      <c r="Q8" s="97">
        <v>12</v>
      </c>
      <c r="R8" s="102">
        <v>6</v>
      </c>
      <c r="S8" s="102">
        <v>0</v>
      </c>
      <c r="T8" s="103"/>
      <c r="U8" s="104">
        <f t="shared" si="0"/>
        <v>6</v>
      </c>
      <c r="V8" s="105">
        <f t="shared" si="1"/>
        <v>6</v>
      </c>
      <c r="W8" s="106" t="s">
        <v>49</v>
      </c>
      <c r="X8" s="107" t="s">
        <v>50</v>
      </c>
      <c r="Y8" s="106" t="s">
        <v>211</v>
      </c>
      <c r="Z8" s="107" t="s">
        <v>51</v>
      </c>
      <c r="AA8" s="107" t="s">
        <v>52</v>
      </c>
      <c r="AB8" s="108" t="s">
        <v>209</v>
      </c>
      <c r="AC8" s="107" t="s">
        <v>101</v>
      </c>
      <c r="AD8" s="108" t="s">
        <v>208</v>
      </c>
      <c r="AE8" s="108" t="s">
        <v>54</v>
      </c>
      <c r="AF8" s="97"/>
    </row>
    <row r="9" spans="1:32" s="109" customFormat="1" x14ac:dyDescent="0.25">
      <c r="A9" s="97">
        <v>5</v>
      </c>
      <c r="B9" s="97" t="s">
        <v>2</v>
      </c>
      <c r="C9" s="98" t="s">
        <v>41</v>
      </c>
      <c r="D9" s="97" t="s">
        <v>2</v>
      </c>
      <c r="E9" s="97" t="s">
        <v>42</v>
      </c>
      <c r="F9" s="98" t="s">
        <v>41</v>
      </c>
      <c r="G9" s="99" t="s">
        <v>108</v>
      </c>
      <c r="H9" s="100" t="s">
        <v>83</v>
      </c>
      <c r="I9" s="101"/>
      <c r="J9" s="101"/>
      <c r="K9" s="100" t="s">
        <v>46</v>
      </c>
      <c r="L9" s="100" t="s">
        <v>47</v>
      </c>
      <c r="M9" s="107" t="s">
        <v>109</v>
      </c>
      <c r="N9" s="97">
        <v>81472195</v>
      </c>
      <c r="O9" s="97" t="s">
        <v>71</v>
      </c>
      <c r="P9" s="97">
        <v>4</v>
      </c>
      <c r="Q9" s="97">
        <v>12</v>
      </c>
      <c r="R9" s="102">
        <v>1200</v>
      </c>
      <c r="S9" s="102">
        <v>0</v>
      </c>
      <c r="T9" s="103"/>
      <c r="U9" s="104">
        <f t="shared" si="0"/>
        <v>1200</v>
      </c>
      <c r="V9" s="105">
        <f t="shared" si="1"/>
        <v>1200</v>
      </c>
      <c r="W9" s="106" t="s">
        <v>49</v>
      </c>
      <c r="X9" s="107" t="s">
        <v>50</v>
      </c>
      <c r="Y9" s="106" t="s">
        <v>211</v>
      </c>
      <c r="Z9" s="107" t="s">
        <v>51</v>
      </c>
      <c r="AA9" s="107" t="s">
        <v>52</v>
      </c>
      <c r="AB9" s="108" t="s">
        <v>209</v>
      </c>
      <c r="AC9" s="107" t="s">
        <v>101</v>
      </c>
      <c r="AD9" s="108" t="s">
        <v>208</v>
      </c>
      <c r="AE9" s="108" t="s">
        <v>54</v>
      </c>
      <c r="AF9" s="97"/>
    </row>
    <row r="10" spans="1:32" s="109" customFormat="1" x14ac:dyDescent="0.25">
      <c r="A10" s="97">
        <v>6</v>
      </c>
      <c r="B10" s="97" t="s">
        <v>2</v>
      </c>
      <c r="C10" s="98" t="s">
        <v>41</v>
      </c>
      <c r="D10" s="97" t="s">
        <v>2</v>
      </c>
      <c r="E10" s="97" t="s">
        <v>42</v>
      </c>
      <c r="F10" s="98" t="s">
        <v>41</v>
      </c>
      <c r="G10" s="99" t="s">
        <v>99</v>
      </c>
      <c r="H10" s="100" t="s">
        <v>74</v>
      </c>
      <c r="I10" s="101"/>
      <c r="J10" s="101"/>
      <c r="K10" s="100" t="s">
        <v>46</v>
      </c>
      <c r="L10" s="100" t="s">
        <v>47</v>
      </c>
      <c r="M10" s="107" t="s">
        <v>110</v>
      </c>
      <c r="N10" s="97">
        <v>27788080</v>
      </c>
      <c r="O10" s="97" t="s">
        <v>71</v>
      </c>
      <c r="P10" s="97">
        <v>4</v>
      </c>
      <c r="Q10" s="97">
        <v>12</v>
      </c>
      <c r="R10" s="102">
        <v>4</v>
      </c>
      <c r="S10" s="102">
        <v>0</v>
      </c>
      <c r="T10" s="103"/>
      <c r="U10" s="104">
        <f t="shared" si="0"/>
        <v>4</v>
      </c>
      <c r="V10" s="105">
        <f t="shared" si="1"/>
        <v>4</v>
      </c>
      <c r="W10" s="106" t="s">
        <v>49</v>
      </c>
      <c r="X10" s="107" t="s">
        <v>50</v>
      </c>
      <c r="Y10" s="106" t="s">
        <v>211</v>
      </c>
      <c r="Z10" s="107" t="s">
        <v>51</v>
      </c>
      <c r="AA10" s="107" t="s">
        <v>52</v>
      </c>
      <c r="AB10" s="108" t="s">
        <v>209</v>
      </c>
      <c r="AC10" s="107" t="s">
        <v>101</v>
      </c>
      <c r="AD10" s="108" t="s">
        <v>208</v>
      </c>
      <c r="AE10" s="108" t="s">
        <v>54</v>
      </c>
      <c r="AF10" s="97"/>
    </row>
    <row r="11" spans="1:32" s="109" customFormat="1" x14ac:dyDescent="0.25">
      <c r="A11" s="97">
        <v>7</v>
      </c>
      <c r="B11" s="97" t="s">
        <v>2</v>
      </c>
      <c r="C11" s="98" t="s">
        <v>41</v>
      </c>
      <c r="D11" s="97" t="s">
        <v>2</v>
      </c>
      <c r="E11" s="97" t="s">
        <v>42</v>
      </c>
      <c r="F11" s="98" t="s">
        <v>41</v>
      </c>
      <c r="G11" s="99" t="s">
        <v>111</v>
      </c>
      <c r="H11" s="100" t="s">
        <v>47</v>
      </c>
      <c r="I11" s="101" t="s">
        <v>88</v>
      </c>
      <c r="J11" s="101"/>
      <c r="K11" s="100" t="s">
        <v>46</v>
      </c>
      <c r="L11" s="100" t="s">
        <v>47</v>
      </c>
      <c r="M11" s="97" t="s">
        <v>112</v>
      </c>
      <c r="N11" s="97">
        <v>70019313</v>
      </c>
      <c r="O11" s="97" t="s">
        <v>60</v>
      </c>
      <c r="P11" s="97">
        <v>11</v>
      </c>
      <c r="Q11" s="97">
        <v>12</v>
      </c>
      <c r="R11" s="102">
        <v>2300</v>
      </c>
      <c r="S11" s="102">
        <v>6700</v>
      </c>
      <c r="T11" s="103"/>
      <c r="U11" s="104">
        <f t="shared" si="0"/>
        <v>9000</v>
      </c>
      <c r="V11" s="105">
        <f t="shared" si="1"/>
        <v>9000</v>
      </c>
      <c r="W11" s="106" t="s">
        <v>49</v>
      </c>
      <c r="X11" s="107" t="s">
        <v>50</v>
      </c>
      <c r="Y11" s="106" t="s">
        <v>211</v>
      </c>
      <c r="Z11" s="107" t="s">
        <v>51</v>
      </c>
      <c r="AA11" s="107" t="s">
        <v>52</v>
      </c>
      <c r="AB11" s="108" t="s">
        <v>209</v>
      </c>
      <c r="AC11" s="107" t="s">
        <v>101</v>
      </c>
      <c r="AD11" s="108" t="s">
        <v>208</v>
      </c>
      <c r="AE11" s="108" t="s">
        <v>54</v>
      </c>
      <c r="AF11" s="97"/>
    </row>
    <row r="12" spans="1:32" s="109" customFormat="1" x14ac:dyDescent="0.25">
      <c r="A12" s="97">
        <v>8</v>
      </c>
      <c r="B12" s="97" t="s">
        <v>2</v>
      </c>
      <c r="C12" s="98" t="s">
        <v>41</v>
      </c>
      <c r="D12" s="97" t="s">
        <v>2</v>
      </c>
      <c r="E12" s="97" t="s">
        <v>42</v>
      </c>
      <c r="F12" s="98" t="s">
        <v>41</v>
      </c>
      <c r="G12" s="99" t="s">
        <v>113</v>
      </c>
      <c r="H12" s="100" t="s">
        <v>47</v>
      </c>
      <c r="I12" s="101" t="s">
        <v>88</v>
      </c>
      <c r="J12" s="101" t="s">
        <v>114</v>
      </c>
      <c r="K12" s="100" t="s">
        <v>46</v>
      </c>
      <c r="L12" s="100" t="s">
        <v>47</v>
      </c>
      <c r="M12" s="97" t="s">
        <v>115</v>
      </c>
      <c r="N12" s="97">
        <v>7732592</v>
      </c>
      <c r="O12" s="97" t="s">
        <v>116</v>
      </c>
      <c r="P12" s="97">
        <v>3</v>
      </c>
      <c r="Q12" s="97">
        <v>12</v>
      </c>
      <c r="R12" s="102">
        <v>20</v>
      </c>
      <c r="S12" s="102">
        <v>0</v>
      </c>
      <c r="T12" s="103"/>
      <c r="U12" s="104">
        <f t="shared" si="0"/>
        <v>20</v>
      </c>
      <c r="V12" s="105">
        <f t="shared" si="1"/>
        <v>20</v>
      </c>
      <c r="W12" s="106" t="s">
        <v>49</v>
      </c>
      <c r="X12" s="107" t="s">
        <v>50</v>
      </c>
      <c r="Y12" s="106" t="s">
        <v>211</v>
      </c>
      <c r="Z12" s="107" t="s">
        <v>51</v>
      </c>
      <c r="AA12" s="107" t="s">
        <v>52</v>
      </c>
      <c r="AB12" s="108" t="s">
        <v>209</v>
      </c>
      <c r="AC12" s="107" t="s">
        <v>101</v>
      </c>
      <c r="AD12" s="108" t="s">
        <v>208</v>
      </c>
      <c r="AE12" s="108" t="s">
        <v>54</v>
      </c>
      <c r="AF12" s="97"/>
    </row>
    <row r="13" spans="1:32" s="109" customFormat="1" x14ac:dyDescent="0.25">
      <c r="A13" s="97">
        <v>9</v>
      </c>
      <c r="B13" s="97" t="s">
        <v>2</v>
      </c>
      <c r="C13" s="98" t="s">
        <v>41</v>
      </c>
      <c r="D13" s="97" t="s">
        <v>2</v>
      </c>
      <c r="E13" s="97" t="s">
        <v>42</v>
      </c>
      <c r="F13" s="98" t="s">
        <v>41</v>
      </c>
      <c r="G13" s="99" t="s">
        <v>117</v>
      </c>
      <c r="H13" s="100" t="s">
        <v>47</v>
      </c>
      <c r="I13" s="101" t="s">
        <v>88</v>
      </c>
      <c r="J13" s="101" t="s">
        <v>118</v>
      </c>
      <c r="K13" s="100" t="s">
        <v>46</v>
      </c>
      <c r="L13" s="100" t="s">
        <v>47</v>
      </c>
      <c r="M13" s="97" t="s">
        <v>119</v>
      </c>
      <c r="N13" s="97">
        <v>11670224</v>
      </c>
      <c r="O13" s="97" t="s">
        <v>71</v>
      </c>
      <c r="P13" s="97">
        <v>15</v>
      </c>
      <c r="Q13" s="97">
        <v>12</v>
      </c>
      <c r="R13" s="102">
        <v>130</v>
      </c>
      <c r="S13" s="102">
        <v>0</v>
      </c>
      <c r="T13" s="103"/>
      <c r="U13" s="104">
        <f t="shared" si="0"/>
        <v>130</v>
      </c>
      <c r="V13" s="105">
        <f t="shared" si="1"/>
        <v>130</v>
      </c>
      <c r="W13" s="106" t="s">
        <v>49</v>
      </c>
      <c r="X13" s="107" t="s">
        <v>50</v>
      </c>
      <c r="Y13" s="106" t="s">
        <v>211</v>
      </c>
      <c r="Z13" s="107" t="s">
        <v>51</v>
      </c>
      <c r="AA13" s="107" t="s">
        <v>52</v>
      </c>
      <c r="AB13" s="108" t="s">
        <v>209</v>
      </c>
      <c r="AC13" s="107" t="s">
        <v>101</v>
      </c>
      <c r="AD13" s="108" t="s">
        <v>208</v>
      </c>
      <c r="AE13" s="108" t="s">
        <v>54</v>
      </c>
      <c r="AF13" s="97"/>
    </row>
    <row r="14" spans="1:32" s="109" customFormat="1" x14ac:dyDescent="0.25">
      <c r="A14" s="97">
        <v>10</v>
      </c>
      <c r="B14" s="97" t="s">
        <v>2</v>
      </c>
      <c r="C14" s="98" t="s">
        <v>41</v>
      </c>
      <c r="D14" s="97" t="s">
        <v>2</v>
      </c>
      <c r="E14" s="97" t="s">
        <v>42</v>
      </c>
      <c r="F14" s="98" t="s">
        <v>41</v>
      </c>
      <c r="G14" s="99" t="s">
        <v>120</v>
      </c>
      <c r="H14" s="100" t="s">
        <v>47</v>
      </c>
      <c r="I14" s="101" t="s">
        <v>88</v>
      </c>
      <c r="J14" s="101" t="s">
        <v>121</v>
      </c>
      <c r="K14" s="100" t="s">
        <v>46</v>
      </c>
      <c r="L14" s="100" t="s">
        <v>47</v>
      </c>
      <c r="M14" s="97" t="s">
        <v>122</v>
      </c>
      <c r="N14" s="97">
        <v>37819532</v>
      </c>
      <c r="O14" s="97" t="s">
        <v>60</v>
      </c>
      <c r="P14" s="97">
        <v>27</v>
      </c>
      <c r="Q14" s="97">
        <v>12</v>
      </c>
      <c r="R14" s="102">
        <v>32000</v>
      </c>
      <c r="S14" s="102">
        <v>97000</v>
      </c>
      <c r="T14" s="103"/>
      <c r="U14" s="104">
        <f t="shared" si="0"/>
        <v>129000</v>
      </c>
      <c r="V14" s="105">
        <f t="shared" si="1"/>
        <v>129000</v>
      </c>
      <c r="W14" s="106" t="s">
        <v>49</v>
      </c>
      <c r="X14" s="107" t="s">
        <v>50</v>
      </c>
      <c r="Y14" s="106" t="s">
        <v>211</v>
      </c>
      <c r="Z14" s="107" t="s">
        <v>51</v>
      </c>
      <c r="AA14" s="107" t="s">
        <v>52</v>
      </c>
      <c r="AB14" s="108" t="s">
        <v>209</v>
      </c>
      <c r="AC14" s="107" t="s">
        <v>101</v>
      </c>
      <c r="AD14" s="108" t="s">
        <v>208</v>
      </c>
      <c r="AE14" s="108" t="s">
        <v>54</v>
      </c>
      <c r="AF14" s="97"/>
    </row>
    <row r="15" spans="1:32" s="109" customFormat="1" x14ac:dyDescent="0.25">
      <c r="A15" s="97">
        <v>11</v>
      </c>
      <c r="B15" s="97" t="s">
        <v>2</v>
      </c>
      <c r="C15" s="98" t="s">
        <v>41</v>
      </c>
      <c r="D15" s="97" t="s">
        <v>2</v>
      </c>
      <c r="E15" s="97" t="s">
        <v>42</v>
      </c>
      <c r="F15" s="98" t="s">
        <v>41</v>
      </c>
      <c r="G15" s="99" t="s">
        <v>111</v>
      </c>
      <c r="H15" s="100" t="s">
        <v>47</v>
      </c>
      <c r="I15" s="101" t="s">
        <v>85</v>
      </c>
      <c r="J15" s="101"/>
      <c r="K15" s="100" t="s">
        <v>46</v>
      </c>
      <c r="L15" s="100" t="s">
        <v>47</v>
      </c>
      <c r="M15" s="97" t="s">
        <v>123</v>
      </c>
      <c r="N15" s="97">
        <v>68027030</v>
      </c>
      <c r="O15" s="97" t="s">
        <v>60</v>
      </c>
      <c r="P15" s="97">
        <v>11</v>
      </c>
      <c r="Q15" s="97">
        <v>12</v>
      </c>
      <c r="R15" s="102">
        <v>5000</v>
      </c>
      <c r="S15" s="102">
        <v>15400</v>
      </c>
      <c r="T15" s="103"/>
      <c r="U15" s="104">
        <f t="shared" si="0"/>
        <v>20400</v>
      </c>
      <c r="V15" s="105">
        <f t="shared" si="1"/>
        <v>20400</v>
      </c>
      <c r="W15" s="106" t="s">
        <v>49</v>
      </c>
      <c r="X15" s="107" t="s">
        <v>50</v>
      </c>
      <c r="Y15" s="106" t="s">
        <v>211</v>
      </c>
      <c r="Z15" s="107" t="s">
        <v>51</v>
      </c>
      <c r="AA15" s="107" t="s">
        <v>52</v>
      </c>
      <c r="AB15" s="108" t="s">
        <v>209</v>
      </c>
      <c r="AC15" s="107" t="s">
        <v>101</v>
      </c>
      <c r="AD15" s="108" t="s">
        <v>208</v>
      </c>
      <c r="AE15" s="108" t="s">
        <v>54</v>
      </c>
      <c r="AF15" s="97"/>
    </row>
    <row r="16" spans="1:32" s="109" customFormat="1" x14ac:dyDescent="0.25">
      <c r="A16" s="97">
        <v>12</v>
      </c>
      <c r="B16" s="97" t="s">
        <v>2</v>
      </c>
      <c r="C16" s="98" t="s">
        <v>41</v>
      </c>
      <c r="D16" s="97" t="s">
        <v>2</v>
      </c>
      <c r="E16" s="97" t="s">
        <v>42</v>
      </c>
      <c r="F16" s="98" t="s">
        <v>41</v>
      </c>
      <c r="G16" s="99" t="s">
        <v>113</v>
      </c>
      <c r="H16" s="100" t="s">
        <v>47</v>
      </c>
      <c r="I16" s="101" t="s">
        <v>88</v>
      </c>
      <c r="J16" s="101" t="s">
        <v>124</v>
      </c>
      <c r="K16" s="100" t="s">
        <v>46</v>
      </c>
      <c r="L16" s="100" t="s">
        <v>47</v>
      </c>
      <c r="M16" s="97" t="s">
        <v>125</v>
      </c>
      <c r="N16" s="97">
        <v>27699481</v>
      </c>
      <c r="O16" s="97" t="s">
        <v>116</v>
      </c>
      <c r="P16" s="97">
        <v>2</v>
      </c>
      <c r="Q16" s="97">
        <v>12</v>
      </c>
      <c r="R16" s="102">
        <v>27</v>
      </c>
      <c r="S16" s="102">
        <v>0</v>
      </c>
      <c r="T16" s="103"/>
      <c r="U16" s="104">
        <f t="shared" si="0"/>
        <v>27</v>
      </c>
      <c r="V16" s="105">
        <f t="shared" si="1"/>
        <v>27</v>
      </c>
      <c r="W16" s="106" t="s">
        <v>49</v>
      </c>
      <c r="X16" s="107" t="s">
        <v>50</v>
      </c>
      <c r="Y16" s="106" t="s">
        <v>211</v>
      </c>
      <c r="Z16" s="107" t="s">
        <v>51</v>
      </c>
      <c r="AA16" s="107" t="s">
        <v>52</v>
      </c>
      <c r="AB16" s="108" t="s">
        <v>209</v>
      </c>
      <c r="AC16" s="107" t="s">
        <v>101</v>
      </c>
      <c r="AD16" s="108" t="s">
        <v>208</v>
      </c>
      <c r="AE16" s="108" t="s">
        <v>54</v>
      </c>
      <c r="AF16" s="97"/>
    </row>
    <row r="17" spans="1:32" s="109" customFormat="1" x14ac:dyDescent="0.25">
      <c r="A17" s="97">
        <v>13</v>
      </c>
      <c r="B17" s="97" t="s">
        <v>2</v>
      </c>
      <c r="C17" s="98" t="s">
        <v>41</v>
      </c>
      <c r="D17" s="97" t="s">
        <v>2</v>
      </c>
      <c r="E17" s="97" t="s">
        <v>42</v>
      </c>
      <c r="F17" s="98" t="s">
        <v>41</v>
      </c>
      <c r="G17" s="99" t="s">
        <v>113</v>
      </c>
      <c r="H17" s="100" t="s">
        <v>47</v>
      </c>
      <c r="I17" s="101" t="s">
        <v>88</v>
      </c>
      <c r="J17" s="101" t="s">
        <v>126</v>
      </c>
      <c r="K17" s="100" t="s">
        <v>46</v>
      </c>
      <c r="L17" s="100" t="s">
        <v>47</v>
      </c>
      <c r="M17" s="97" t="s">
        <v>127</v>
      </c>
      <c r="N17" s="97">
        <v>60555616</v>
      </c>
      <c r="O17" s="97" t="s">
        <v>71</v>
      </c>
      <c r="P17" s="97">
        <v>2</v>
      </c>
      <c r="Q17" s="97">
        <v>12</v>
      </c>
      <c r="R17" s="102">
        <v>14</v>
      </c>
      <c r="S17" s="102">
        <v>0</v>
      </c>
      <c r="T17" s="103"/>
      <c r="U17" s="104">
        <f t="shared" si="0"/>
        <v>14</v>
      </c>
      <c r="V17" s="105">
        <f t="shared" si="1"/>
        <v>14</v>
      </c>
      <c r="W17" s="106" t="s">
        <v>49</v>
      </c>
      <c r="X17" s="107" t="s">
        <v>50</v>
      </c>
      <c r="Y17" s="106" t="s">
        <v>211</v>
      </c>
      <c r="Z17" s="107" t="s">
        <v>51</v>
      </c>
      <c r="AA17" s="107" t="s">
        <v>52</v>
      </c>
      <c r="AB17" s="108" t="s">
        <v>209</v>
      </c>
      <c r="AC17" s="107" t="s">
        <v>101</v>
      </c>
      <c r="AD17" s="108" t="s">
        <v>208</v>
      </c>
      <c r="AE17" s="108" t="s">
        <v>54</v>
      </c>
      <c r="AF17" s="97"/>
    </row>
    <row r="18" spans="1:32" s="109" customFormat="1" x14ac:dyDescent="0.25">
      <c r="A18" s="97">
        <v>14</v>
      </c>
      <c r="B18" s="97" t="s">
        <v>2</v>
      </c>
      <c r="C18" s="98" t="s">
        <v>41</v>
      </c>
      <c r="D18" s="97" t="s">
        <v>2</v>
      </c>
      <c r="E18" s="97" t="s">
        <v>42</v>
      </c>
      <c r="F18" s="98" t="s">
        <v>41</v>
      </c>
      <c r="G18" s="99" t="s">
        <v>113</v>
      </c>
      <c r="H18" s="100" t="s">
        <v>78</v>
      </c>
      <c r="I18" s="101"/>
      <c r="J18" s="101" t="s">
        <v>128</v>
      </c>
      <c r="K18" s="100" t="s">
        <v>46</v>
      </c>
      <c r="L18" s="100" t="s">
        <v>47</v>
      </c>
      <c r="M18" s="97" t="s">
        <v>129</v>
      </c>
      <c r="N18" s="97">
        <v>81501591</v>
      </c>
      <c r="O18" s="97" t="s">
        <v>116</v>
      </c>
      <c r="P18" s="97">
        <v>4</v>
      </c>
      <c r="Q18" s="97">
        <v>12</v>
      </c>
      <c r="R18" s="102">
        <v>1500</v>
      </c>
      <c r="S18" s="102">
        <v>0</v>
      </c>
      <c r="T18" s="103"/>
      <c r="U18" s="104">
        <f t="shared" si="0"/>
        <v>1500</v>
      </c>
      <c r="V18" s="105">
        <f t="shared" si="1"/>
        <v>1500</v>
      </c>
      <c r="W18" s="106" t="s">
        <v>49</v>
      </c>
      <c r="X18" s="107" t="s">
        <v>50</v>
      </c>
      <c r="Y18" s="106" t="s">
        <v>211</v>
      </c>
      <c r="Z18" s="107" t="s">
        <v>51</v>
      </c>
      <c r="AA18" s="107" t="s">
        <v>52</v>
      </c>
      <c r="AB18" s="108" t="s">
        <v>209</v>
      </c>
      <c r="AC18" s="107" t="s">
        <v>101</v>
      </c>
      <c r="AD18" s="108" t="s">
        <v>208</v>
      </c>
      <c r="AE18" s="108" t="s">
        <v>54</v>
      </c>
      <c r="AF18" s="97"/>
    </row>
    <row r="19" spans="1:32" s="109" customFormat="1" x14ac:dyDescent="0.25">
      <c r="A19" s="97">
        <v>15</v>
      </c>
      <c r="B19" s="97" t="s">
        <v>2</v>
      </c>
      <c r="C19" s="98" t="s">
        <v>41</v>
      </c>
      <c r="D19" s="97" t="s">
        <v>2</v>
      </c>
      <c r="E19" s="97" t="s">
        <v>42</v>
      </c>
      <c r="F19" s="98" t="s">
        <v>41</v>
      </c>
      <c r="G19" s="99" t="s">
        <v>108</v>
      </c>
      <c r="H19" s="101" t="s">
        <v>81</v>
      </c>
      <c r="I19" s="101"/>
      <c r="J19" s="101" t="s">
        <v>130</v>
      </c>
      <c r="K19" s="100" t="s">
        <v>46</v>
      </c>
      <c r="L19" s="100" t="s">
        <v>47</v>
      </c>
      <c r="M19" s="97" t="s">
        <v>131</v>
      </c>
      <c r="N19" s="97">
        <v>9120297</v>
      </c>
      <c r="O19" s="97" t="s">
        <v>71</v>
      </c>
      <c r="P19" s="97">
        <v>15</v>
      </c>
      <c r="Q19" s="97">
        <v>12</v>
      </c>
      <c r="R19" s="102">
        <v>2000</v>
      </c>
      <c r="S19" s="102">
        <v>0</v>
      </c>
      <c r="T19" s="103"/>
      <c r="U19" s="104">
        <f t="shared" si="0"/>
        <v>2000</v>
      </c>
      <c r="V19" s="105">
        <f t="shared" si="1"/>
        <v>2000</v>
      </c>
      <c r="W19" s="106" t="s">
        <v>49</v>
      </c>
      <c r="X19" s="107" t="s">
        <v>50</v>
      </c>
      <c r="Y19" s="106" t="s">
        <v>211</v>
      </c>
      <c r="Z19" s="107" t="s">
        <v>51</v>
      </c>
      <c r="AA19" s="107" t="s">
        <v>52</v>
      </c>
      <c r="AB19" s="108" t="s">
        <v>209</v>
      </c>
      <c r="AC19" s="107" t="s">
        <v>101</v>
      </c>
      <c r="AD19" s="108" t="s">
        <v>208</v>
      </c>
      <c r="AE19" s="108" t="s">
        <v>54</v>
      </c>
      <c r="AF19" s="97"/>
    </row>
    <row r="20" spans="1:32" s="109" customFormat="1" x14ac:dyDescent="0.25">
      <c r="A20" s="97">
        <v>16</v>
      </c>
      <c r="B20" s="97" t="s">
        <v>2</v>
      </c>
      <c r="C20" s="98" t="s">
        <v>41</v>
      </c>
      <c r="D20" s="97" t="s">
        <v>2</v>
      </c>
      <c r="E20" s="97" t="s">
        <v>42</v>
      </c>
      <c r="F20" s="98" t="s">
        <v>41</v>
      </c>
      <c r="G20" s="99" t="s">
        <v>108</v>
      </c>
      <c r="H20" s="100" t="s">
        <v>91</v>
      </c>
      <c r="I20" s="101"/>
      <c r="J20" s="101" t="s">
        <v>132</v>
      </c>
      <c r="K20" s="100" t="s">
        <v>46</v>
      </c>
      <c r="L20" s="100" t="s">
        <v>47</v>
      </c>
      <c r="M20" s="97" t="s">
        <v>133</v>
      </c>
      <c r="N20" s="97">
        <v>64809729</v>
      </c>
      <c r="O20" s="97" t="s">
        <v>60</v>
      </c>
      <c r="P20" s="97">
        <v>9</v>
      </c>
      <c r="Q20" s="97">
        <v>12</v>
      </c>
      <c r="R20" s="102">
        <v>2000</v>
      </c>
      <c r="S20" s="102">
        <v>3000</v>
      </c>
      <c r="T20" s="103"/>
      <c r="U20" s="104">
        <f t="shared" si="0"/>
        <v>5000</v>
      </c>
      <c r="V20" s="105">
        <f t="shared" si="1"/>
        <v>5000</v>
      </c>
      <c r="W20" s="106" t="s">
        <v>49</v>
      </c>
      <c r="X20" s="107" t="s">
        <v>50</v>
      </c>
      <c r="Y20" s="106" t="s">
        <v>211</v>
      </c>
      <c r="Z20" s="107" t="s">
        <v>51</v>
      </c>
      <c r="AA20" s="107" t="s">
        <v>52</v>
      </c>
      <c r="AB20" s="108" t="s">
        <v>209</v>
      </c>
      <c r="AC20" s="107" t="s">
        <v>101</v>
      </c>
      <c r="AD20" s="108" t="s">
        <v>208</v>
      </c>
      <c r="AE20" s="108" t="s">
        <v>54</v>
      </c>
      <c r="AF20" s="97"/>
    </row>
    <row r="21" spans="1:32" s="109" customFormat="1" x14ac:dyDescent="0.25">
      <c r="A21" s="97">
        <v>17</v>
      </c>
      <c r="B21" s="97" t="s">
        <v>2</v>
      </c>
      <c r="C21" s="98" t="s">
        <v>41</v>
      </c>
      <c r="D21" s="97" t="s">
        <v>2</v>
      </c>
      <c r="E21" s="97" t="s">
        <v>42</v>
      </c>
      <c r="F21" s="98" t="s">
        <v>41</v>
      </c>
      <c r="G21" s="99" t="s">
        <v>134</v>
      </c>
      <c r="H21" s="100" t="s">
        <v>47</v>
      </c>
      <c r="I21" s="101" t="s">
        <v>135</v>
      </c>
      <c r="J21" s="101" t="s">
        <v>136</v>
      </c>
      <c r="K21" s="100" t="s">
        <v>46</v>
      </c>
      <c r="L21" s="100" t="s">
        <v>47</v>
      </c>
      <c r="M21" s="97" t="s">
        <v>137</v>
      </c>
      <c r="N21" s="97">
        <v>56291018</v>
      </c>
      <c r="O21" s="97" t="s">
        <v>71</v>
      </c>
      <c r="P21" s="97">
        <v>27</v>
      </c>
      <c r="Q21" s="97">
        <v>12</v>
      </c>
      <c r="R21" s="102">
        <v>3500</v>
      </c>
      <c r="S21" s="102">
        <v>0</v>
      </c>
      <c r="T21" s="103"/>
      <c r="U21" s="104">
        <f t="shared" si="0"/>
        <v>3500</v>
      </c>
      <c r="V21" s="105">
        <f t="shared" si="1"/>
        <v>3500</v>
      </c>
      <c r="W21" s="106" t="s">
        <v>49</v>
      </c>
      <c r="X21" s="107" t="s">
        <v>50</v>
      </c>
      <c r="Y21" s="106" t="s">
        <v>211</v>
      </c>
      <c r="Z21" s="107" t="s">
        <v>51</v>
      </c>
      <c r="AA21" s="107" t="s">
        <v>52</v>
      </c>
      <c r="AB21" s="108" t="s">
        <v>209</v>
      </c>
      <c r="AC21" s="107" t="s">
        <v>101</v>
      </c>
      <c r="AD21" s="108" t="s">
        <v>208</v>
      </c>
      <c r="AE21" s="108" t="s">
        <v>54</v>
      </c>
      <c r="AF21" s="97"/>
    </row>
    <row r="22" spans="1:32" s="109" customFormat="1" x14ac:dyDescent="0.25">
      <c r="A22" s="97">
        <v>18</v>
      </c>
      <c r="B22" s="97" t="s">
        <v>2</v>
      </c>
      <c r="C22" s="98" t="s">
        <v>41</v>
      </c>
      <c r="D22" s="97" t="s">
        <v>2</v>
      </c>
      <c r="E22" s="97" t="s">
        <v>42</v>
      </c>
      <c r="F22" s="98" t="s">
        <v>41</v>
      </c>
      <c r="G22" s="99" t="s">
        <v>138</v>
      </c>
      <c r="H22" s="100" t="s">
        <v>57</v>
      </c>
      <c r="I22" s="101"/>
      <c r="J22" s="101" t="s">
        <v>139</v>
      </c>
      <c r="K22" s="100" t="s">
        <v>46</v>
      </c>
      <c r="L22" s="100" t="s">
        <v>47</v>
      </c>
      <c r="M22" s="97" t="s">
        <v>140</v>
      </c>
      <c r="N22" s="97">
        <v>8869749</v>
      </c>
      <c r="O22" s="97" t="s">
        <v>71</v>
      </c>
      <c r="P22" s="97">
        <v>7</v>
      </c>
      <c r="Q22" s="97">
        <v>12</v>
      </c>
      <c r="R22" s="102">
        <v>5800</v>
      </c>
      <c r="S22" s="102">
        <v>0</v>
      </c>
      <c r="T22" s="103"/>
      <c r="U22" s="104">
        <f t="shared" si="0"/>
        <v>5800</v>
      </c>
      <c r="V22" s="105">
        <f t="shared" si="1"/>
        <v>5800</v>
      </c>
      <c r="W22" s="106" t="s">
        <v>49</v>
      </c>
      <c r="X22" s="107" t="s">
        <v>50</v>
      </c>
      <c r="Y22" s="106" t="s">
        <v>211</v>
      </c>
      <c r="Z22" s="107" t="s">
        <v>51</v>
      </c>
      <c r="AA22" s="107" t="s">
        <v>52</v>
      </c>
      <c r="AB22" s="108" t="s">
        <v>209</v>
      </c>
      <c r="AC22" s="107" t="s">
        <v>101</v>
      </c>
      <c r="AD22" s="108" t="s">
        <v>208</v>
      </c>
      <c r="AE22" s="108" t="s">
        <v>54</v>
      </c>
      <c r="AF22" s="97"/>
    </row>
    <row r="23" spans="1:32" s="109" customFormat="1" x14ac:dyDescent="0.25">
      <c r="A23" s="97">
        <v>19</v>
      </c>
      <c r="B23" s="97" t="s">
        <v>2</v>
      </c>
      <c r="C23" s="98" t="s">
        <v>41</v>
      </c>
      <c r="D23" s="97" t="s">
        <v>2</v>
      </c>
      <c r="E23" s="97" t="s">
        <v>42</v>
      </c>
      <c r="F23" s="98" t="s">
        <v>41</v>
      </c>
      <c r="G23" s="99" t="s">
        <v>141</v>
      </c>
      <c r="H23" s="100" t="s">
        <v>47</v>
      </c>
      <c r="I23" s="101" t="s">
        <v>88</v>
      </c>
      <c r="J23" s="101" t="s">
        <v>118</v>
      </c>
      <c r="K23" s="100" t="s">
        <v>46</v>
      </c>
      <c r="L23" s="100" t="s">
        <v>47</v>
      </c>
      <c r="M23" s="97" t="s">
        <v>142</v>
      </c>
      <c r="N23" s="97">
        <v>10810231</v>
      </c>
      <c r="O23" s="97" t="s">
        <v>71</v>
      </c>
      <c r="P23" s="97">
        <v>15</v>
      </c>
      <c r="Q23" s="97">
        <v>12</v>
      </c>
      <c r="R23" s="102">
        <v>520</v>
      </c>
      <c r="S23" s="102">
        <v>0</v>
      </c>
      <c r="T23" s="103"/>
      <c r="U23" s="104">
        <f t="shared" si="0"/>
        <v>520</v>
      </c>
      <c r="V23" s="105">
        <f t="shared" si="1"/>
        <v>520</v>
      </c>
      <c r="W23" s="106" t="s">
        <v>49</v>
      </c>
      <c r="X23" s="107" t="s">
        <v>50</v>
      </c>
      <c r="Y23" s="106" t="s">
        <v>211</v>
      </c>
      <c r="Z23" s="107" t="s">
        <v>51</v>
      </c>
      <c r="AA23" s="107" t="s">
        <v>52</v>
      </c>
      <c r="AB23" s="108" t="s">
        <v>209</v>
      </c>
      <c r="AC23" s="107" t="s">
        <v>101</v>
      </c>
      <c r="AD23" s="108" t="s">
        <v>208</v>
      </c>
      <c r="AE23" s="108" t="s">
        <v>54</v>
      </c>
      <c r="AF23" s="97"/>
    </row>
    <row r="24" spans="1:32" s="109" customFormat="1" x14ac:dyDescent="0.25">
      <c r="A24" s="97">
        <v>20</v>
      </c>
      <c r="B24" s="97" t="s">
        <v>2</v>
      </c>
      <c r="C24" s="98" t="s">
        <v>41</v>
      </c>
      <c r="D24" s="97" t="s">
        <v>2</v>
      </c>
      <c r="E24" s="97" t="s">
        <v>42</v>
      </c>
      <c r="F24" s="98" t="s">
        <v>41</v>
      </c>
      <c r="G24" s="99" t="s">
        <v>143</v>
      </c>
      <c r="H24" s="100" t="s">
        <v>47</v>
      </c>
      <c r="I24" s="101" t="s">
        <v>135</v>
      </c>
      <c r="J24" s="101" t="s">
        <v>144</v>
      </c>
      <c r="K24" s="100" t="s">
        <v>46</v>
      </c>
      <c r="L24" s="100" t="s">
        <v>47</v>
      </c>
      <c r="M24" s="97" t="s">
        <v>145</v>
      </c>
      <c r="N24" s="97">
        <v>63657350</v>
      </c>
      <c r="O24" s="97" t="s">
        <v>71</v>
      </c>
      <c r="P24" s="97">
        <v>11</v>
      </c>
      <c r="Q24" s="97">
        <v>12</v>
      </c>
      <c r="R24" s="102">
        <v>1600</v>
      </c>
      <c r="S24" s="102">
        <v>0</v>
      </c>
      <c r="T24" s="103"/>
      <c r="U24" s="104">
        <f t="shared" si="0"/>
        <v>1600</v>
      </c>
      <c r="V24" s="105">
        <f t="shared" si="1"/>
        <v>1600</v>
      </c>
      <c r="W24" s="106" t="s">
        <v>49</v>
      </c>
      <c r="X24" s="107" t="s">
        <v>50</v>
      </c>
      <c r="Y24" s="106" t="s">
        <v>211</v>
      </c>
      <c r="Z24" s="107" t="s">
        <v>51</v>
      </c>
      <c r="AA24" s="107" t="s">
        <v>52</v>
      </c>
      <c r="AB24" s="108" t="s">
        <v>209</v>
      </c>
      <c r="AC24" s="107" t="s">
        <v>101</v>
      </c>
      <c r="AD24" s="108" t="s">
        <v>208</v>
      </c>
      <c r="AE24" s="108" t="s">
        <v>54</v>
      </c>
      <c r="AF24" s="97"/>
    </row>
    <row r="25" spans="1:32" s="109" customFormat="1" x14ac:dyDescent="0.25">
      <c r="A25" s="97">
        <v>21</v>
      </c>
      <c r="B25" s="97" t="s">
        <v>2</v>
      </c>
      <c r="C25" s="98" t="s">
        <v>41</v>
      </c>
      <c r="D25" s="97" t="s">
        <v>2</v>
      </c>
      <c r="E25" s="97" t="s">
        <v>42</v>
      </c>
      <c r="F25" s="98" t="s">
        <v>41</v>
      </c>
      <c r="G25" s="99" t="s">
        <v>143</v>
      </c>
      <c r="H25" s="100" t="s">
        <v>44</v>
      </c>
      <c r="I25" s="101"/>
      <c r="J25" s="101"/>
      <c r="K25" s="100" t="s">
        <v>46</v>
      </c>
      <c r="L25" s="100" t="s">
        <v>47</v>
      </c>
      <c r="M25" s="97" t="s">
        <v>146</v>
      </c>
      <c r="N25" s="97">
        <v>56072727</v>
      </c>
      <c r="O25" s="97" t="s">
        <v>71</v>
      </c>
      <c r="P25" s="97">
        <v>22</v>
      </c>
      <c r="Q25" s="97">
        <v>12</v>
      </c>
      <c r="R25" s="102">
        <v>3550</v>
      </c>
      <c r="S25" s="102">
        <v>0</v>
      </c>
      <c r="T25" s="103"/>
      <c r="U25" s="104">
        <f t="shared" si="0"/>
        <v>3550</v>
      </c>
      <c r="V25" s="105">
        <f t="shared" si="1"/>
        <v>3550</v>
      </c>
      <c r="W25" s="106" t="s">
        <v>49</v>
      </c>
      <c r="X25" s="107" t="s">
        <v>50</v>
      </c>
      <c r="Y25" s="106" t="s">
        <v>211</v>
      </c>
      <c r="Z25" s="107" t="s">
        <v>51</v>
      </c>
      <c r="AA25" s="107" t="s">
        <v>52</v>
      </c>
      <c r="AB25" s="108" t="s">
        <v>209</v>
      </c>
      <c r="AC25" s="107" t="s">
        <v>101</v>
      </c>
      <c r="AD25" s="108" t="s">
        <v>208</v>
      </c>
      <c r="AE25" s="108" t="s">
        <v>54</v>
      </c>
      <c r="AF25" s="97"/>
    </row>
    <row r="26" spans="1:32" s="109" customFormat="1" x14ac:dyDescent="0.25">
      <c r="A26" s="97">
        <v>22</v>
      </c>
      <c r="B26" s="97" t="s">
        <v>2</v>
      </c>
      <c r="C26" s="98" t="s">
        <v>41</v>
      </c>
      <c r="D26" s="97" t="s">
        <v>2</v>
      </c>
      <c r="E26" s="97" t="s">
        <v>42</v>
      </c>
      <c r="F26" s="98" t="s">
        <v>41</v>
      </c>
      <c r="G26" s="99" t="s">
        <v>108</v>
      </c>
      <c r="H26" s="100" t="s">
        <v>69</v>
      </c>
      <c r="I26" s="101"/>
      <c r="J26" s="101" t="s">
        <v>147</v>
      </c>
      <c r="K26" s="100" t="s">
        <v>46</v>
      </c>
      <c r="L26" s="100" t="s">
        <v>47</v>
      </c>
      <c r="M26" s="97" t="s">
        <v>148</v>
      </c>
      <c r="N26" s="97">
        <v>8901232</v>
      </c>
      <c r="O26" s="97" t="s">
        <v>60</v>
      </c>
      <c r="P26" s="97">
        <v>9</v>
      </c>
      <c r="Q26" s="97">
        <v>12</v>
      </c>
      <c r="R26" s="102">
        <v>1600</v>
      </c>
      <c r="S26" s="102">
        <v>5900</v>
      </c>
      <c r="T26" s="103"/>
      <c r="U26" s="104">
        <f t="shared" si="0"/>
        <v>7500</v>
      </c>
      <c r="V26" s="105">
        <f t="shared" si="1"/>
        <v>7500</v>
      </c>
      <c r="W26" s="106" t="s">
        <v>49</v>
      </c>
      <c r="X26" s="107" t="s">
        <v>50</v>
      </c>
      <c r="Y26" s="106" t="s">
        <v>211</v>
      </c>
      <c r="Z26" s="107" t="s">
        <v>51</v>
      </c>
      <c r="AA26" s="107" t="s">
        <v>52</v>
      </c>
      <c r="AB26" s="108" t="s">
        <v>209</v>
      </c>
      <c r="AC26" s="107" t="s">
        <v>101</v>
      </c>
      <c r="AD26" s="108" t="s">
        <v>208</v>
      </c>
      <c r="AE26" s="108" t="s">
        <v>54</v>
      </c>
      <c r="AF26" s="97"/>
    </row>
    <row r="27" spans="1:32" s="109" customFormat="1" x14ac:dyDescent="0.25">
      <c r="A27" s="97">
        <v>23</v>
      </c>
      <c r="B27" s="97" t="s">
        <v>2</v>
      </c>
      <c r="C27" s="98" t="s">
        <v>41</v>
      </c>
      <c r="D27" s="97" t="s">
        <v>2</v>
      </c>
      <c r="E27" s="97" t="s">
        <v>42</v>
      </c>
      <c r="F27" s="98" t="s">
        <v>41</v>
      </c>
      <c r="G27" s="99" t="s">
        <v>108</v>
      </c>
      <c r="H27" s="100" t="s">
        <v>76</v>
      </c>
      <c r="I27" s="101"/>
      <c r="J27" s="101" t="s">
        <v>149</v>
      </c>
      <c r="K27" s="100" t="s">
        <v>46</v>
      </c>
      <c r="L27" s="100" t="s">
        <v>47</v>
      </c>
      <c r="M27" s="97" t="s">
        <v>150</v>
      </c>
      <c r="N27" s="97">
        <v>82637618</v>
      </c>
      <c r="O27" s="97" t="s">
        <v>60</v>
      </c>
      <c r="P27" s="97">
        <v>15</v>
      </c>
      <c r="Q27" s="97">
        <v>12</v>
      </c>
      <c r="R27" s="102">
        <v>107</v>
      </c>
      <c r="S27" s="102">
        <v>400</v>
      </c>
      <c r="T27" s="103"/>
      <c r="U27" s="104">
        <f t="shared" si="0"/>
        <v>507</v>
      </c>
      <c r="V27" s="105">
        <f t="shared" si="1"/>
        <v>507</v>
      </c>
      <c r="W27" s="106" t="s">
        <v>49</v>
      </c>
      <c r="X27" s="107" t="s">
        <v>50</v>
      </c>
      <c r="Y27" s="106" t="s">
        <v>211</v>
      </c>
      <c r="Z27" s="107" t="s">
        <v>51</v>
      </c>
      <c r="AA27" s="107" t="s">
        <v>52</v>
      </c>
      <c r="AB27" s="108" t="s">
        <v>209</v>
      </c>
      <c r="AC27" s="107" t="s">
        <v>101</v>
      </c>
      <c r="AD27" s="108" t="s">
        <v>208</v>
      </c>
      <c r="AE27" s="108" t="s">
        <v>54</v>
      </c>
      <c r="AF27" s="97"/>
    </row>
    <row r="28" spans="1:32" s="109" customFormat="1" x14ac:dyDescent="0.25">
      <c r="A28" s="97">
        <v>24</v>
      </c>
      <c r="B28" s="97" t="s">
        <v>2</v>
      </c>
      <c r="C28" s="98" t="s">
        <v>41</v>
      </c>
      <c r="D28" s="97" t="s">
        <v>2</v>
      </c>
      <c r="E28" s="97" t="s">
        <v>42</v>
      </c>
      <c r="F28" s="98" t="s">
        <v>41</v>
      </c>
      <c r="G28" s="99" t="s">
        <v>151</v>
      </c>
      <c r="H28" s="100" t="s">
        <v>44</v>
      </c>
      <c r="I28" s="101"/>
      <c r="J28" s="101" t="s">
        <v>152</v>
      </c>
      <c r="K28" s="100" t="s">
        <v>46</v>
      </c>
      <c r="L28" s="100" t="s">
        <v>47</v>
      </c>
      <c r="M28" s="97" t="s">
        <v>153</v>
      </c>
      <c r="N28" s="97">
        <v>26989944</v>
      </c>
      <c r="O28" s="97" t="s">
        <v>60</v>
      </c>
      <c r="P28" s="97">
        <v>3</v>
      </c>
      <c r="Q28" s="97">
        <v>12</v>
      </c>
      <c r="R28" s="102">
        <v>1904</v>
      </c>
      <c r="S28" s="102">
        <v>980</v>
      </c>
      <c r="T28" s="103"/>
      <c r="U28" s="104">
        <f t="shared" si="0"/>
        <v>2884</v>
      </c>
      <c r="V28" s="105">
        <f t="shared" si="1"/>
        <v>2884</v>
      </c>
      <c r="W28" s="106" t="s">
        <v>49</v>
      </c>
      <c r="X28" s="107" t="s">
        <v>50</v>
      </c>
      <c r="Y28" s="106" t="s">
        <v>211</v>
      </c>
      <c r="Z28" s="107" t="s">
        <v>51</v>
      </c>
      <c r="AA28" s="107" t="s">
        <v>52</v>
      </c>
      <c r="AB28" s="108" t="s">
        <v>209</v>
      </c>
      <c r="AC28" s="107" t="s">
        <v>101</v>
      </c>
      <c r="AD28" s="108" t="s">
        <v>208</v>
      </c>
      <c r="AE28" s="108" t="s">
        <v>54</v>
      </c>
      <c r="AF28" s="97"/>
    </row>
    <row r="29" spans="1:32" s="109" customFormat="1" x14ac:dyDescent="0.25">
      <c r="A29" s="97">
        <v>25</v>
      </c>
      <c r="B29" s="97" t="s">
        <v>2</v>
      </c>
      <c r="C29" s="98" t="s">
        <v>41</v>
      </c>
      <c r="D29" s="97" t="s">
        <v>2</v>
      </c>
      <c r="E29" s="97" t="s">
        <v>42</v>
      </c>
      <c r="F29" s="98" t="s">
        <v>41</v>
      </c>
      <c r="G29" s="99" t="s">
        <v>111</v>
      </c>
      <c r="H29" s="100" t="s">
        <v>57</v>
      </c>
      <c r="I29" s="101"/>
      <c r="J29" s="101" t="s">
        <v>154</v>
      </c>
      <c r="K29" s="100" t="s">
        <v>46</v>
      </c>
      <c r="L29" s="100" t="s">
        <v>47</v>
      </c>
      <c r="M29" s="97" t="s">
        <v>155</v>
      </c>
      <c r="N29" s="97">
        <v>3163956</v>
      </c>
      <c r="O29" s="97" t="s">
        <v>71</v>
      </c>
      <c r="P29" s="97">
        <v>15</v>
      </c>
      <c r="Q29" s="97">
        <v>12</v>
      </c>
      <c r="R29" s="102">
        <v>26003</v>
      </c>
      <c r="S29" s="102">
        <v>0</v>
      </c>
      <c r="T29" s="103"/>
      <c r="U29" s="104">
        <f t="shared" si="0"/>
        <v>26003</v>
      </c>
      <c r="V29" s="105">
        <f t="shared" si="1"/>
        <v>26003</v>
      </c>
      <c r="W29" s="106" t="s">
        <v>49</v>
      </c>
      <c r="X29" s="107" t="s">
        <v>50</v>
      </c>
      <c r="Y29" s="106" t="s">
        <v>211</v>
      </c>
      <c r="Z29" s="107" t="s">
        <v>51</v>
      </c>
      <c r="AA29" s="107" t="s">
        <v>52</v>
      </c>
      <c r="AB29" s="108" t="s">
        <v>209</v>
      </c>
      <c r="AC29" s="107" t="s">
        <v>101</v>
      </c>
      <c r="AD29" s="108" t="s">
        <v>208</v>
      </c>
      <c r="AE29" s="108" t="s">
        <v>54</v>
      </c>
      <c r="AF29" s="97"/>
    </row>
    <row r="30" spans="1:32" s="109" customFormat="1" x14ac:dyDescent="0.25">
      <c r="A30" s="97">
        <v>26</v>
      </c>
      <c r="B30" s="97" t="s">
        <v>2</v>
      </c>
      <c r="C30" s="98" t="s">
        <v>41</v>
      </c>
      <c r="D30" s="97" t="s">
        <v>2</v>
      </c>
      <c r="E30" s="97" t="s">
        <v>42</v>
      </c>
      <c r="F30" s="98" t="s">
        <v>41</v>
      </c>
      <c r="G30" s="99" t="s">
        <v>111</v>
      </c>
      <c r="H30" s="100" t="s">
        <v>57</v>
      </c>
      <c r="I30" s="101"/>
      <c r="J30" s="101" t="s">
        <v>156</v>
      </c>
      <c r="K30" s="100" t="s">
        <v>46</v>
      </c>
      <c r="L30" s="100" t="s">
        <v>47</v>
      </c>
      <c r="M30" s="97" t="s">
        <v>157</v>
      </c>
      <c r="N30" s="97">
        <v>82652558</v>
      </c>
      <c r="O30" s="97" t="s">
        <v>71</v>
      </c>
      <c r="P30" s="97">
        <v>9</v>
      </c>
      <c r="Q30" s="97">
        <v>12</v>
      </c>
      <c r="R30" s="102">
        <v>3500</v>
      </c>
      <c r="S30" s="102">
        <v>0</v>
      </c>
      <c r="T30" s="103"/>
      <c r="U30" s="104">
        <f t="shared" si="0"/>
        <v>3500</v>
      </c>
      <c r="V30" s="105">
        <f t="shared" si="1"/>
        <v>3500</v>
      </c>
      <c r="W30" s="106" t="s">
        <v>49</v>
      </c>
      <c r="X30" s="107" t="s">
        <v>50</v>
      </c>
      <c r="Y30" s="106" t="s">
        <v>211</v>
      </c>
      <c r="Z30" s="107" t="s">
        <v>51</v>
      </c>
      <c r="AA30" s="107" t="s">
        <v>52</v>
      </c>
      <c r="AB30" s="108" t="s">
        <v>209</v>
      </c>
      <c r="AC30" s="107" t="s">
        <v>101</v>
      </c>
      <c r="AD30" s="108" t="s">
        <v>208</v>
      </c>
      <c r="AE30" s="108" t="s">
        <v>54</v>
      </c>
      <c r="AF30" s="97"/>
    </row>
    <row r="31" spans="1:32" s="109" customFormat="1" x14ac:dyDescent="0.25">
      <c r="A31" s="97">
        <v>27</v>
      </c>
      <c r="B31" s="97" t="s">
        <v>2</v>
      </c>
      <c r="C31" s="98" t="s">
        <v>41</v>
      </c>
      <c r="D31" s="97" t="s">
        <v>2</v>
      </c>
      <c r="E31" s="97" t="s">
        <v>42</v>
      </c>
      <c r="F31" s="98" t="s">
        <v>41</v>
      </c>
      <c r="G31" s="99" t="s">
        <v>158</v>
      </c>
      <c r="H31" s="100" t="s">
        <v>47</v>
      </c>
      <c r="I31" s="101" t="s">
        <v>159</v>
      </c>
      <c r="J31" s="101" t="s">
        <v>132</v>
      </c>
      <c r="K31" s="100" t="s">
        <v>46</v>
      </c>
      <c r="L31" s="100" t="s">
        <v>47</v>
      </c>
      <c r="M31" s="97" t="s">
        <v>160</v>
      </c>
      <c r="N31" s="97">
        <v>96750925</v>
      </c>
      <c r="O31" s="97" t="s">
        <v>161</v>
      </c>
      <c r="P31" s="97">
        <v>48</v>
      </c>
      <c r="Q31" s="97">
        <v>12</v>
      </c>
      <c r="R31" s="102">
        <v>35000</v>
      </c>
      <c r="S31" s="102">
        <v>60500</v>
      </c>
      <c r="T31" s="103"/>
      <c r="U31" s="104">
        <f t="shared" si="0"/>
        <v>95500</v>
      </c>
      <c r="V31" s="105">
        <f t="shared" si="1"/>
        <v>95500</v>
      </c>
      <c r="W31" s="106" t="s">
        <v>49</v>
      </c>
      <c r="X31" s="107" t="s">
        <v>50</v>
      </c>
      <c r="Y31" s="106" t="s">
        <v>211</v>
      </c>
      <c r="Z31" s="107" t="s">
        <v>51</v>
      </c>
      <c r="AA31" s="107" t="s">
        <v>52</v>
      </c>
      <c r="AB31" s="108" t="s">
        <v>209</v>
      </c>
      <c r="AC31" s="107" t="s">
        <v>101</v>
      </c>
      <c r="AD31" s="108" t="s">
        <v>208</v>
      </c>
      <c r="AE31" s="108" t="s">
        <v>54</v>
      </c>
      <c r="AF31" s="97"/>
    </row>
    <row r="32" spans="1:32" s="109" customFormat="1" x14ac:dyDescent="0.25">
      <c r="A32" s="97">
        <v>28</v>
      </c>
      <c r="B32" s="97" t="s">
        <v>2</v>
      </c>
      <c r="C32" s="98" t="s">
        <v>41</v>
      </c>
      <c r="D32" s="97" t="s">
        <v>2</v>
      </c>
      <c r="E32" s="97" t="s">
        <v>42</v>
      </c>
      <c r="F32" s="98" t="s">
        <v>41</v>
      </c>
      <c r="G32" s="99" t="s">
        <v>162</v>
      </c>
      <c r="H32" s="100" t="s">
        <v>57</v>
      </c>
      <c r="I32" s="101"/>
      <c r="J32" s="101"/>
      <c r="K32" s="100" t="s">
        <v>46</v>
      </c>
      <c r="L32" s="100" t="s">
        <v>47</v>
      </c>
      <c r="M32" s="97" t="s">
        <v>163</v>
      </c>
      <c r="N32" s="97">
        <v>81305579</v>
      </c>
      <c r="O32" s="97" t="s">
        <v>60</v>
      </c>
      <c r="P32" s="97">
        <v>4</v>
      </c>
      <c r="Q32" s="97">
        <v>12</v>
      </c>
      <c r="R32" s="102">
        <v>4</v>
      </c>
      <c r="S32" s="102">
        <v>4</v>
      </c>
      <c r="T32" s="103"/>
      <c r="U32" s="104">
        <f t="shared" si="0"/>
        <v>8</v>
      </c>
      <c r="V32" s="105">
        <f t="shared" si="1"/>
        <v>8</v>
      </c>
      <c r="W32" s="106" t="s">
        <v>49</v>
      </c>
      <c r="X32" s="107" t="s">
        <v>50</v>
      </c>
      <c r="Y32" s="106" t="s">
        <v>211</v>
      </c>
      <c r="Z32" s="107" t="s">
        <v>51</v>
      </c>
      <c r="AA32" s="107" t="s">
        <v>52</v>
      </c>
      <c r="AB32" s="108" t="s">
        <v>209</v>
      </c>
      <c r="AC32" s="107" t="s">
        <v>101</v>
      </c>
      <c r="AD32" s="108" t="s">
        <v>208</v>
      </c>
      <c r="AE32" s="108" t="s">
        <v>54</v>
      </c>
      <c r="AF32" s="97"/>
    </row>
    <row r="33" spans="1:32" s="109" customFormat="1" x14ac:dyDescent="0.25">
      <c r="A33" s="97">
        <v>29</v>
      </c>
      <c r="B33" s="97" t="s">
        <v>2</v>
      </c>
      <c r="C33" s="98" t="s">
        <v>41</v>
      </c>
      <c r="D33" s="97" t="s">
        <v>2</v>
      </c>
      <c r="E33" s="97" t="s">
        <v>42</v>
      </c>
      <c r="F33" s="98" t="s">
        <v>41</v>
      </c>
      <c r="G33" s="110" t="s">
        <v>164</v>
      </c>
      <c r="H33" s="100" t="s">
        <v>78</v>
      </c>
      <c r="I33" s="101"/>
      <c r="J33" s="111" t="s">
        <v>165</v>
      </c>
      <c r="K33" s="100" t="s">
        <v>46</v>
      </c>
      <c r="L33" s="100" t="s">
        <v>47</v>
      </c>
      <c r="M33" s="112" t="s">
        <v>166</v>
      </c>
      <c r="N33" s="113">
        <v>82653909</v>
      </c>
      <c r="O33" s="97" t="s">
        <v>167</v>
      </c>
      <c r="P33" s="114">
        <v>6</v>
      </c>
      <c r="Q33" s="97">
        <v>12</v>
      </c>
      <c r="R33" s="115">
        <v>2000</v>
      </c>
      <c r="S33" s="115">
        <v>500</v>
      </c>
      <c r="T33" s="116"/>
      <c r="U33" s="104">
        <f t="shared" si="0"/>
        <v>2500</v>
      </c>
      <c r="V33" s="105">
        <f t="shared" si="1"/>
        <v>2500</v>
      </c>
      <c r="W33" s="106" t="s">
        <v>49</v>
      </c>
      <c r="X33" s="107" t="s">
        <v>50</v>
      </c>
      <c r="Y33" s="106" t="s">
        <v>211</v>
      </c>
      <c r="Z33" s="107" t="s">
        <v>51</v>
      </c>
      <c r="AA33" s="107" t="s">
        <v>52</v>
      </c>
      <c r="AB33" s="108" t="s">
        <v>209</v>
      </c>
      <c r="AC33" s="107" t="s">
        <v>101</v>
      </c>
      <c r="AD33" s="108" t="s">
        <v>208</v>
      </c>
      <c r="AE33" s="108" t="s">
        <v>54</v>
      </c>
      <c r="AF33" s="97"/>
    </row>
    <row r="34" spans="1:32" s="109" customFormat="1" x14ac:dyDescent="0.25">
      <c r="A34" s="97">
        <v>30</v>
      </c>
      <c r="B34" s="97" t="s">
        <v>2</v>
      </c>
      <c r="C34" s="98" t="s">
        <v>41</v>
      </c>
      <c r="D34" s="97" t="s">
        <v>2</v>
      </c>
      <c r="E34" s="97" t="s">
        <v>42</v>
      </c>
      <c r="F34" s="98" t="s">
        <v>41</v>
      </c>
      <c r="G34" s="110" t="s">
        <v>168</v>
      </c>
      <c r="H34" s="100" t="s">
        <v>81</v>
      </c>
      <c r="I34" s="101"/>
      <c r="J34" s="111" t="s">
        <v>169</v>
      </c>
      <c r="K34" s="100" t="s">
        <v>46</v>
      </c>
      <c r="L34" s="100" t="s">
        <v>47</v>
      </c>
      <c r="M34" s="117" t="s">
        <v>170</v>
      </c>
      <c r="N34" s="97">
        <v>63721659</v>
      </c>
      <c r="O34" s="97" t="s">
        <v>71</v>
      </c>
      <c r="P34" s="114">
        <v>16</v>
      </c>
      <c r="Q34" s="97">
        <v>12</v>
      </c>
      <c r="R34" s="115">
        <v>10000</v>
      </c>
      <c r="S34" s="115">
        <v>0</v>
      </c>
      <c r="T34" s="116"/>
      <c r="U34" s="104">
        <f t="shared" si="0"/>
        <v>10000</v>
      </c>
      <c r="V34" s="105">
        <f t="shared" si="1"/>
        <v>10000</v>
      </c>
      <c r="W34" s="106" t="s">
        <v>49</v>
      </c>
      <c r="X34" s="107" t="s">
        <v>50</v>
      </c>
      <c r="Y34" s="106" t="s">
        <v>211</v>
      </c>
      <c r="Z34" s="107" t="s">
        <v>51</v>
      </c>
      <c r="AA34" s="107" t="s">
        <v>52</v>
      </c>
      <c r="AB34" s="108" t="s">
        <v>209</v>
      </c>
      <c r="AC34" s="107" t="s">
        <v>101</v>
      </c>
      <c r="AD34" s="108" t="s">
        <v>208</v>
      </c>
      <c r="AE34" s="108" t="s">
        <v>54</v>
      </c>
      <c r="AF34" s="97"/>
    </row>
    <row r="35" spans="1:32" s="109" customFormat="1" x14ac:dyDescent="0.25">
      <c r="A35" s="97">
        <v>31</v>
      </c>
      <c r="B35" s="97" t="s">
        <v>2</v>
      </c>
      <c r="C35" s="98" t="s">
        <v>41</v>
      </c>
      <c r="D35" s="97" t="s">
        <v>2</v>
      </c>
      <c r="E35" s="97" t="s">
        <v>42</v>
      </c>
      <c r="F35" s="98" t="s">
        <v>41</v>
      </c>
      <c r="G35" s="110" t="s">
        <v>171</v>
      </c>
      <c r="H35" s="100" t="s">
        <v>69</v>
      </c>
      <c r="I35" s="101"/>
      <c r="J35" s="111" t="s">
        <v>172</v>
      </c>
      <c r="K35" s="100" t="s">
        <v>46</v>
      </c>
      <c r="L35" s="100" t="s">
        <v>47</v>
      </c>
      <c r="M35" s="117" t="s">
        <v>173</v>
      </c>
      <c r="N35" s="118">
        <v>64810992</v>
      </c>
      <c r="O35" s="97" t="s">
        <v>167</v>
      </c>
      <c r="P35" s="114">
        <v>11</v>
      </c>
      <c r="Q35" s="97">
        <v>12</v>
      </c>
      <c r="R35" s="115">
        <v>420</v>
      </c>
      <c r="S35" s="115">
        <v>1400</v>
      </c>
      <c r="T35" s="116"/>
      <c r="U35" s="104">
        <f t="shared" si="0"/>
        <v>1820</v>
      </c>
      <c r="V35" s="105">
        <f t="shared" si="1"/>
        <v>1820</v>
      </c>
      <c r="W35" s="106" t="s">
        <v>49</v>
      </c>
      <c r="X35" s="107" t="s">
        <v>50</v>
      </c>
      <c r="Y35" s="106" t="s">
        <v>211</v>
      </c>
      <c r="Z35" s="107" t="s">
        <v>51</v>
      </c>
      <c r="AA35" s="107" t="s">
        <v>52</v>
      </c>
      <c r="AB35" s="108" t="s">
        <v>209</v>
      </c>
      <c r="AC35" s="107" t="s">
        <v>101</v>
      </c>
      <c r="AD35" s="108" t="s">
        <v>208</v>
      </c>
      <c r="AE35" s="108" t="s">
        <v>54</v>
      </c>
      <c r="AF35" s="97"/>
    </row>
    <row r="36" spans="1:32" s="109" customFormat="1" x14ac:dyDescent="0.25">
      <c r="A36" s="97">
        <v>32</v>
      </c>
      <c r="B36" s="97" t="s">
        <v>2</v>
      </c>
      <c r="C36" s="98" t="s">
        <v>41</v>
      </c>
      <c r="D36" s="97" t="s">
        <v>2</v>
      </c>
      <c r="E36" s="97" t="s">
        <v>42</v>
      </c>
      <c r="F36" s="98" t="s">
        <v>41</v>
      </c>
      <c r="G36" s="110" t="s">
        <v>171</v>
      </c>
      <c r="H36" s="100" t="s">
        <v>69</v>
      </c>
      <c r="I36" s="101"/>
      <c r="J36" s="111" t="s">
        <v>174</v>
      </c>
      <c r="K36" s="100" t="s">
        <v>46</v>
      </c>
      <c r="L36" s="100" t="s">
        <v>47</v>
      </c>
      <c r="M36" s="117" t="s">
        <v>175</v>
      </c>
      <c r="N36" s="118">
        <v>63721698</v>
      </c>
      <c r="O36" s="97" t="s">
        <v>167</v>
      </c>
      <c r="P36" s="114">
        <v>11</v>
      </c>
      <c r="Q36" s="97">
        <v>12</v>
      </c>
      <c r="R36" s="115">
        <v>99</v>
      </c>
      <c r="S36" s="115">
        <v>400</v>
      </c>
      <c r="T36" s="116"/>
      <c r="U36" s="104">
        <f t="shared" si="0"/>
        <v>499</v>
      </c>
      <c r="V36" s="105">
        <f t="shared" si="1"/>
        <v>499</v>
      </c>
      <c r="W36" s="106" t="s">
        <v>49</v>
      </c>
      <c r="X36" s="107" t="s">
        <v>50</v>
      </c>
      <c r="Y36" s="106" t="s">
        <v>211</v>
      </c>
      <c r="Z36" s="107" t="s">
        <v>51</v>
      </c>
      <c r="AA36" s="107" t="s">
        <v>52</v>
      </c>
      <c r="AB36" s="108" t="s">
        <v>209</v>
      </c>
      <c r="AC36" s="107" t="s">
        <v>101</v>
      </c>
      <c r="AD36" s="108" t="s">
        <v>208</v>
      </c>
      <c r="AE36" s="108" t="s">
        <v>54</v>
      </c>
      <c r="AF36" s="97"/>
    </row>
    <row r="37" spans="1:32" s="109" customFormat="1" ht="18" customHeight="1" x14ac:dyDescent="0.25">
      <c r="A37" s="97">
        <v>33</v>
      </c>
      <c r="B37" s="97" t="s">
        <v>2</v>
      </c>
      <c r="C37" s="98" t="s">
        <v>41</v>
      </c>
      <c r="D37" s="97" t="s">
        <v>2</v>
      </c>
      <c r="E37" s="97" t="s">
        <v>42</v>
      </c>
      <c r="F37" s="98" t="s">
        <v>41</v>
      </c>
      <c r="G37" s="110" t="s">
        <v>176</v>
      </c>
      <c r="H37" s="100" t="s">
        <v>93</v>
      </c>
      <c r="I37" s="101"/>
      <c r="J37" s="111" t="s">
        <v>177</v>
      </c>
      <c r="K37" s="100" t="s">
        <v>46</v>
      </c>
      <c r="L37" s="100" t="s">
        <v>47</v>
      </c>
      <c r="M37" s="117" t="s">
        <v>178</v>
      </c>
      <c r="N37" s="118">
        <v>81485528</v>
      </c>
      <c r="O37" s="97" t="s">
        <v>71</v>
      </c>
      <c r="P37" s="114">
        <v>5</v>
      </c>
      <c r="Q37" s="97">
        <v>12</v>
      </c>
      <c r="R37" s="115">
        <v>2000</v>
      </c>
      <c r="S37" s="115">
        <v>0</v>
      </c>
      <c r="T37" s="116"/>
      <c r="U37" s="104">
        <f t="shared" si="0"/>
        <v>2000</v>
      </c>
      <c r="V37" s="105">
        <f t="shared" si="1"/>
        <v>2000</v>
      </c>
      <c r="W37" s="106" t="s">
        <v>49</v>
      </c>
      <c r="X37" s="107" t="s">
        <v>50</v>
      </c>
      <c r="Y37" s="106" t="s">
        <v>211</v>
      </c>
      <c r="Z37" s="107" t="s">
        <v>51</v>
      </c>
      <c r="AA37" s="107" t="s">
        <v>52</v>
      </c>
      <c r="AB37" s="108" t="s">
        <v>209</v>
      </c>
      <c r="AC37" s="107" t="s">
        <v>101</v>
      </c>
      <c r="AD37" s="108" t="s">
        <v>208</v>
      </c>
      <c r="AE37" s="108" t="s">
        <v>54</v>
      </c>
      <c r="AF37" s="97"/>
    </row>
    <row r="38" spans="1:32" s="109" customFormat="1" x14ac:dyDescent="0.25">
      <c r="A38" s="97">
        <v>35</v>
      </c>
      <c r="B38" s="97" t="s">
        <v>2</v>
      </c>
      <c r="C38" s="98" t="s">
        <v>41</v>
      </c>
      <c r="D38" s="97" t="s">
        <v>2</v>
      </c>
      <c r="E38" s="97" t="s">
        <v>42</v>
      </c>
      <c r="F38" s="98" t="s">
        <v>41</v>
      </c>
      <c r="G38" s="110" t="s">
        <v>120</v>
      </c>
      <c r="H38" s="100" t="s">
        <v>78</v>
      </c>
      <c r="I38" s="101"/>
      <c r="J38" s="111" t="s">
        <v>181</v>
      </c>
      <c r="K38" s="100" t="s">
        <v>46</v>
      </c>
      <c r="L38" s="100" t="s">
        <v>47</v>
      </c>
      <c r="M38" s="119" t="s">
        <v>182</v>
      </c>
      <c r="N38" s="118">
        <v>82649694</v>
      </c>
      <c r="O38" s="97" t="s">
        <v>167</v>
      </c>
      <c r="P38" s="114">
        <v>16</v>
      </c>
      <c r="Q38" s="97">
        <v>12</v>
      </c>
      <c r="R38" s="115">
        <v>950</v>
      </c>
      <c r="S38" s="115">
        <v>3000</v>
      </c>
      <c r="T38" s="116"/>
      <c r="U38" s="104">
        <f t="shared" si="0"/>
        <v>3950</v>
      </c>
      <c r="V38" s="105">
        <f t="shared" si="1"/>
        <v>3950</v>
      </c>
      <c r="W38" s="106" t="s">
        <v>49</v>
      </c>
      <c r="X38" s="107" t="s">
        <v>50</v>
      </c>
      <c r="Y38" s="106" t="s">
        <v>211</v>
      </c>
      <c r="Z38" s="107" t="s">
        <v>51</v>
      </c>
      <c r="AA38" s="107" t="s">
        <v>52</v>
      </c>
      <c r="AB38" s="108" t="s">
        <v>209</v>
      </c>
      <c r="AC38" s="107" t="s">
        <v>101</v>
      </c>
      <c r="AD38" s="108" t="s">
        <v>208</v>
      </c>
      <c r="AE38" s="108" t="s">
        <v>54</v>
      </c>
      <c r="AF38" s="120"/>
    </row>
    <row r="39" spans="1:32" s="109" customFormat="1" x14ac:dyDescent="0.25">
      <c r="A39" s="97">
        <v>36</v>
      </c>
      <c r="B39" s="97" t="s">
        <v>2</v>
      </c>
      <c r="C39" s="98" t="s">
        <v>41</v>
      </c>
      <c r="D39" s="97" t="s">
        <v>2</v>
      </c>
      <c r="E39" s="97" t="s">
        <v>42</v>
      </c>
      <c r="F39" s="98" t="s">
        <v>41</v>
      </c>
      <c r="G39" s="110" t="s">
        <v>104</v>
      </c>
      <c r="H39" s="100" t="s">
        <v>78</v>
      </c>
      <c r="I39" s="101"/>
      <c r="J39" s="111" t="s">
        <v>183</v>
      </c>
      <c r="K39" s="100" t="s">
        <v>46</v>
      </c>
      <c r="L39" s="100" t="s">
        <v>47</v>
      </c>
      <c r="M39" s="121" t="s">
        <v>184</v>
      </c>
      <c r="N39" s="118">
        <v>63700469</v>
      </c>
      <c r="O39" s="97" t="s">
        <v>60</v>
      </c>
      <c r="P39" s="118">
        <v>6</v>
      </c>
      <c r="Q39" s="97">
        <v>12</v>
      </c>
      <c r="R39" s="115">
        <v>150</v>
      </c>
      <c r="S39" s="115">
        <v>420</v>
      </c>
      <c r="T39" s="116"/>
      <c r="U39" s="104">
        <f t="shared" si="0"/>
        <v>570</v>
      </c>
      <c r="V39" s="105">
        <f t="shared" si="1"/>
        <v>570</v>
      </c>
      <c r="W39" s="106" t="s">
        <v>49</v>
      </c>
      <c r="X39" s="107" t="s">
        <v>50</v>
      </c>
      <c r="Y39" s="106" t="s">
        <v>211</v>
      </c>
      <c r="Z39" s="107" t="s">
        <v>51</v>
      </c>
      <c r="AA39" s="107" t="s">
        <v>52</v>
      </c>
      <c r="AB39" s="108" t="s">
        <v>209</v>
      </c>
      <c r="AC39" s="107" t="s">
        <v>101</v>
      </c>
      <c r="AD39" s="108" t="s">
        <v>208</v>
      </c>
      <c r="AE39" s="108" t="s">
        <v>54</v>
      </c>
      <c r="AF39" s="120"/>
    </row>
    <row r="40" spans="1:32" ht="15.75" customHeight="1" x14ac:dyDescent="0.25">
      <c r="A40" s="23">
        <v>37</v>
      </c>
      <c r="B40" s="56" t="s">
        <v>2</v>
      </c>
      <c r="C40" s="57" t="s">
        <v>41</v>
      </c>
      <c r="D40" s="56" t="s">
        <v>2</v>
      </c>
      <c r="E40" s="56" t="s">
        <v>207</v>
      </c>
      <c r="F40" s="57" t="s">
        <v>41</v>
      </c>
      <c r="G40" s="58" t="s">
        <v>206</v>
      </c>
      <c r="H40" s="59" t="s">
        <v>78</v>
      </c>
      <c r="I40" s="60"/>
      <c r="J40" s="61"/>
      <c r="K40" s="59" t="s">
        <v>46</v>
      </c>
      <c r="L40" s="59" t="s">
        <v>47</v>
      </c>
      <c r="M40" s="66" t="s">
        <v>205</v>
      </c>
      <c r="N40" s="67" t="s">
        <v>179</v>
      </c>
      <c r="O40" s="96" t="s">
        <v>116</v>
      </c>
      <c r="P40" s="94">
        <v>5</v>
      </c>
      <c r="Q40" s="23">
        <v>12</v>
      </c>
      <c r="R40" s="62">
        <v>1000</v>
      </c>
      <c r="S40" s="62">
        <v>0</v>
      </c>
      <c r="T40" s="63"/>
      <c r="U40" s="30">
        <f t="shared" si="0"/>
        <v>1000</v>
      </c>
      <c r="V40" s="31">
        <f t="shared" si="1"/>
        <v>1000</v>
      </c>
      <c r="W40" s="64" t="s">
        <v>49</v>
      </c>
      <c r="X40" s="65" t="s">
        <v>180</v>
      </c>
      <c r="Y40" s="32" t="s">
        <v>211</v>
      </c>
      <c r="Z40" s="33" t="s">
        <v>51</v>
      </c>
      <c r="AA40" s="33" t="s">
        <v>52</v>
      </c>
      <c r="AB40" s="34" t="s">
        <v>209</v>
      </c>
      <c r="AC40" s="92" t="s">
        <v>101</v>
      </c>
      <c r="AD40" s="34" t="s">
        <v>210</v>
      </c>
      <c r="AE40" s="34" t="s">
        <v>54</v>
      </c>
      <c r="AF40" s="91"/>
    </row>
    <row r="41" spans="1:32" x14ac:dyDescent="0.25">
      <c r="A41" s="69"/>
      <c r="B41" s="69"/>
      <c r="C41" s="69"/>
      <c r="D41" s="69"/>
      <c r="E41" s="69"/>
      <c r="F41" s="69"/>
      <c r="G41" s="70"/>
      <c r="H41" s="71"/>
      <c r="I41" s="71"/>
      <c r="J41" s="72"/>
      <c r="K41" s="72"/>
      <c r="L41" s="73"/>
      <c r="M41" s="74"/>
      <c r="N41" s="75"/>
      <c r="O41" s="76"/>
      <c r="P41" s="73"/>
      <c r="Q41" s="77"/>
      <c r="R41" s="78">
        <f>_xlfn.AGGREGATE(9, 4, R5:R40)</f>
        <v>146619</v>
      </c>
      <c r="S41" s="78">
        <f>SUM(S5:S40)</f>
        <v>195604</v>
      </c>
      <c r="T41" s="78">
        <f>SUM(T5:T32)</f>
        <v>0</v>
      </c>
      <c r="U41" s="78">
        <f>SUM(U5:U40)</f>
        <v>342223</v>
      </c>
      <c r="V41" s="78">
        <f>SUM(V5:V40)</f>
        <v>342223</v>
      </c>
      <c r="W41" s="78"/>
      <c r="X41" s="72"/>
      <c r="Y41" s="72"/>
      <c r="Z41" s="72"/>
      <c r="AA41" s="72"/>
      <c r="AB41" s="69"/>
      <c r="AC41" s="69"/>
      <c r="AD41" s="69"/>
      <c r="AE41" s="69"/>
      <c r="AF41" s="69"/>
    </row>
    <row r="42" spans="1:32" x14ac:dyDescent="0.2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9"/>
      <c r="M42" s="49"/>
      <c r="N42" s="49"/>
      <c r="O42" s="49"/>
      <c r="P42" s="49"/>
      <c r="Q42" s="48"/>
      <c r="R42" s="48"/>
      <c r="S42" s="48"/>
      <c r="T42" s="48"/>
      <c r="U42" s="48"/>
      <c r="V42" s="93"/>
    </row>
    <row r="43" spans="1:32" ht="15.75" customHeight="1" x14ac:dyDescent="0.25">
      <c r="A43" s="135" t="s">
        <v>185</v>
      </c>
      <c r="B43" s="136" t="s">
        <v>1</v>
      </c>
      <c r="C43" s="136"/>
      <c r="D43" s="136"/>
      <c r="E43" s="137" t="s">
        <v>186</v>
      </c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53"/>
      <c r="Q43" s="141" t="s">
        <v>3</v>
      </c>
      <c r="R43" s="142" t="s">
        <v>4</v>
      </c>
      <c r="S43" s="142"/>
      <c r="T43" s="142"/>
      <c r="U43" s="142"/>
      <c r="V43" s="3" t="s">
        <v>5</v>
      </c>
    </row>
    <row r="44" spans="1:32" ht="15.75" x14ac:dyDescent="0.25">
      <c r="A44" s="135"/>
      <c r="B44" s="136"/>
      <c r="C44" s="136"/>
      <c r="D44" s="136"/>
      <c r="E44" s="139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54"/>
      <c r="Q44" s="141"/>
      <c r="R44" s="5" t="s">
        <v>6</v>
      </c>
      <c r="S44" s="6" t="s">
        <v>208</v>
      </c>
      <c r="T44" s="5" t="s">
        <v>7</v>
      </c>
      <c r="U44" s="7" t="s">
        <v>209</v>
      </c>
      <c r="V44" s="7" t="s">
        <v>98</v>
      </c>
    </row>
    <row r="45" spans="1:32" ht="38.25" x14ac:dyDescent="0.25">
      <c r="A45" s="8" t="s">
        <v>9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14</v>
      </c>
      <c r="G45" s="9" t="s">
        <v>15</v>
      </c>
      <c r="H45" s="10" t="s">
        <v>16</v>
      </c>
      <c r="I45" s="11" t="s">
        <v>17</v>
      </c>
      <c r="J45" s="12" t="s">
        <v>18</v>
      </c>
      <c r="K45" s="13" t="s">
        <v>19</v>
      </c>
      <c r="L45" s="10" t="s">
        <v>20</v>
      </c>
      <c r="M45" s="14" t="s">
        <v>21</v>
      </c>
      <c r="N45" s="14" t="s">
        <v>22</v>
      </c>
      <c r="O45" s="14" t="s">
        <v>23</v>
      </c>
      <c r="P45" s="15" t="s">
        <v>24</v>
      </c>
      <c r="Q45" s="15" t="s">
        <v>25</v>
      </c>
      <c r="R45" s="16" t="s">
        <v>26</v>
      </c>
      <c r="S45" s="16" t="s">
        <v>27</v>
      </c>
      <c r="T45" s="16" t="s">
        <v>28</v>
      </c>
      <c r="U45" s="17" t="s">
        <v>29</v>
      </c>
      <c r="V45" s="18" t="s">
        <v>30</v>
      </c>
      <c r="W45" s="19" t="s">
        <v>31</v>
      </c>
      <c r="X45" s="20" t="s">
        <v>32</v>
      </c>
      <c r="Y45" s="20" t="s">
        <v>33</v>
      </c>
      <c r="Z45" s="20" t="s">
        <v>34</v>
      </c>
      <c r="AA45" s="20" t="s">
        <v>35</v>
      </c>
      <c r="AB45" s="20" t="s">
        <v>36</v>
      </c>
      <c r="AC45" s="20" t="s">
        <v>37</v>
      </c>
      <c r="AD45" s="21" t="s">
        <v>38</v>
      </c>
      <c r="AE45" s="21" t="s">
        <v>39</v>
      </c>
      <c r="AF45" s="22" t="s">
        <v>40</v>
      </c>
    </row>
    <row r="46" spans="1:32" x14ac:dyDescent="0.25">
      <c r="A46" s="23">
        <v>1</v>
      </c>
      <c r="B46" s="23" t="s">
        <v>2</v>
      </c>
      <c r="C46" s="24" t="s">
        <v>41</v>
      </c>
      <c r="D46" s="23" t="s">
        <v>186</v>
      </c>
      <c r="E46" s="23" t="s">
        <v>42</v>
      </c>
      <c r="F46" s="24" t="s">
        <v>187</v>
      </c>
      <c r="G46" s="25" t="s">
        <v>186</v>
      </c>
      <c r="H46" s="26" t="s">
        <v>47</v>
      </c>
      <c r="I46" s="27" t="s">
        <v>135</v>
      </c>
      <c r="J46" s="27" t="s">
        <v>136</v>
      </c>
      <c r="K46" s="26" t="s">
        <v>46</v>
      </c>
      <c r="L46" s="26" t="s">
        <v>47</v>
      </c>
      <c r="M46" s="23" t="s">
        <v>188</v>
      </c>
      <c r="N46" s="23">
        <v>96799017</v>
      </c>
      <c r="O46" s="23" t="s">
        <v>189</v>
      </c>
      <c r="P46" s="23">
        <v>80</v>
      </c>
      <c r="Q46" s="23">
        <v>24</v>
      </c>
      <c r="R46" s="28">
        <v>61200</v>
      </c>
      <c r="S46" s="28">
        <v>0</v>
      </c>
      <c r="T46" s="29">
        <v>0</v>
      </c>
      <c r="U46" s="30">
        <f>SUM(R46:T46)</f>
        <v>61200</v>
      </c>
      <c r="V46" s="30">
        <f>(R46+S46)*1</f>
        <v>61200</v>
      </c>
      <c r="W46" s="32" t="s">
        <v>49</v>
      </c>
      <c r="X46" s="33" t="s">
        <v>50</v>
      </c>
      <c r="Y46" s="32" t="s">
        <v>211</v>
      </c>
      <c r="Z46" s="33" t="s">
        <v>51</v>
      </c>
      <c r="AA46" s="33" t="s">
        <v>52</v>
      </c>
      <c r="AB46" s="34" t="s">
        <v>209</v>
      </c>
      <c r="AC46" s="33" t="s">
        <v>101</v>
      </c>
      <c r="AD46" s="34" t="s">
        <v>208</v>
      </c>
      <c r="AE46" s="34" t="s">
        <v>54</v>
      </c>
      <c r="AF46" s="23"/>
    </row>
    <row r="47" spans="1:32" x14ac:dyDescent="0.25">
      <c r="A47" s="69"/>
      <c r="B47" s="69"/>
      <c r="C47" s="69"/>
      <c r="D47" s="69"/>
      <c r="E47" s="69"/>
      <c r="F47" s="69"/>
      <c r="G47" s="70"/>
      <c r="H47" s="79"/>
      <c r="I47" s="79"/>
      <c r="J47" s="72"/>
      <c r="K47" s="72"/>
      <c r="L47" s="73"/>
      <c r="M47" s="80"/>
      <c r="N47" s="81"/>
      <c r="O47" s="82"/>
      <c r="P47" s="73"/>
      <c r="Q47" s="77"/>
      <c r="R47" s="78">
        <f t="shared" ref="R47:U47" si="2">SUM(R46:R46)</f>
        <v>61200</v>
      </c>
      <c r="S47" s="78">
        <f t="shared" si="2"/>
        <v>0</v>
      </c>
      <c r="T47" s="78">
        <f t="shared" si="2"/>
        <v>0</v>
      </c>
      <c r="U47" s="78">
        <f t="shared" si="2"/>
        <v>61200</v>
      </c>
      <c r="V47" s="78">
        <f>SUM(V46:V46)</f>
        <v>61200</v>
      </c>
    </row>
    <row r="49" spans="1:87" x14ac:dyDescent="0.25">
      <c r="O49" t="s">
        <v>213</v>
      </c>
      <c r="P49" s="83">
        <f>V5+V6+V7+V8+V9+V10+V13+V13+V17+V19+V21+V22+V24+V23+V25+V29+V30+V34+V37</f>
        <v>60668</v>
      </c>
      <c r="R49" s="83" t="s">
        <v>215</v>
      </c>
      <c r="S49">
        <v>35000</v>
      </c>
    </row>
    <row r="50" spans="1:87" x14ac:dyDescent="0.25">
      <c r="O50" t="s">
        <v>214</v>
      </c>
      <c r="P50" s="83">
        <f>R11+R14+R15+R20+R26+R27+R28+R33+R32+R31+R35+R36+R38+R39</f>
        <v>83534</v>
      </c>
      <c r="R50" s="83"/>
      <c r="S50" s="83">
        <v>60500</v>
      </c>
    </row>
    <row r="51" spans="1:87" x14ac:dyDescent="0.25">
      <c r="P51" s="83">
        <f>S11+S14+S15+S20+S26+S27+S28+S32+S33+S35+S36+S38+S39</f>
        <v>135104</v>
      </c>
      <c r="R51" s="83"/>
      <c r="S51" s="83"/>
    </row>
    <row r="52" spans="1:87" x14ac:dyDescent="0.25">
      <c r="R52" s="83"/>
      <c r="S52" s="83"/>
    </row>
    <row r="53" spans="1:87" ht="49.5" customHeight="1" x14ac:dyDescent="0.25">
      <c r="A53" s="135" t="s">
        <v>185</v>
      </c>
      <c r="B53" s="136" t="s">
        <v>1</v>
      </c>
      <c r="C53" s="136"/>
      <c r="D53" s="136"/>
      <c r="E53" s="137" t="s">
        <v>186</v>
      </c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53"/>
      <c r="Q53" s="141" t="s">
        <v>3</v>
      </c>
      <c r="R53" s="142" t="s">
        <v>4</v>
      </c>
      <c r="S53" s="142"/>
      <c r="T53" s="142"/>
      <c r="U53" s="142"/>
      <c r="V53" s="3" t="s">
        <v>5</v>
      </c>
      <c r="W53" s="55" t="s">
        <v>31</v>
      </c>
      <c r="X53" s="84" t="s">
        <v>32</v>
      </c>
      <c r="Y53" s="84" t="s">
        <v>33</v>
      </c>
      <c r="Z53" s="84" t="s">
        <v>34</v>
      </c>
      <c r="AA53" s="84" t="s">
        <v>35</v>
      </c>
      <c r="AB53" s="84" t="s">
        <v>36</v>
      </c>
      <c r="AC53" s="84" t="s">
        <v>37</v>
      </c>
      <c r="AD53" s="84" t="s">
        <v>38</v>
      </c>
      <c r="AE53" s="84" t="s">
        <v>39</v>
      </c>
      <c r="AF53" s="55" t="s">
        <v>40</v>
      </c>
    </row>
    <row r="54" spans="1:87" ht="21.75" customHeight="1" x14ac:dyDescent="0.25">
      <c r="A54" s="135"/>
      <c r="B54" s="136"/>
      <c r="C54" s="136"/>
      <c r="D54" s="136"/>
      <c r="E54" s="143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54"/>
      <c r="Q54" s="141"/>
      <c r="R54" s="5" t="s">
        <v>6</v>
      </c>
      <c r="S54" s="6"/>
      <c r="T54" s="5" t="s">
        <v>7</v>
      </c>
      <c r="U54" s="7"/>
      <c r="V54" s="7"/>
      <c r="W54" s="123"/>
      <c r="X54" s="124"/>
      <c r="Y54" s="124"/>
      <c r="Z54" s="124"/>
      <c r="AA54" s="124"/>
      <c r="AB54" s="124"/>
      <c r="AC54" s="124"/>
      <c r="AD54" s="124"/>
      <c r="AE54" s="124"/>
      <c r="AF54" s="125"/>
    </row>
    <row r="55" spans="1:87" ht="53.25" customHeight="1" x14ac:dyDescent="0.25">
      <c r="A55" s="50" t="s">
        <v>9</v>
      </c>
      <c r="B55" s="51" t="s">
        <v>10</v>
      </c>
      <c r="C55" s="51" t="s">
        <v>11</v>
      </c>
      <c r="D55" s="51" t="s">
        <v>12</v>
      </c>
      <c r="E55" s="52" t="s">
        <v>13</v>
      </c>
      <c r="F55" s="52" t="s">
        <v>14</v>
      </c>
      <c r="G55" s="52" t="s">
        <v>15</v>
      </c>
      <c r="H55" s="52" t="s">
        <v>16</v>
      </c>
      <c r="I55" s="52" t="s">
        <v>17</v>
      </c>
      <c r="J55" s="52" t="s">
        <v>18</v>
      </c>
      <c r="K55" s="52" t="s">
        <v>19</v>
      </c>
      <c r="L55" s="52" t="s">
        <v>20</v>
      </c>
      <c r="M55" s="52" t="s">
        <v>21</v>
      </c>
      <c r="N55" s="52" t="s">
        <v>22</v>
      </c>
      <c r="O55" s="52" t="s">
        <v>23</v>
      </c>
      <c r="P55" s="85" t="s">
        <v>24</v>
      </c>
      <c r="Q55" s="2" t="s">
        <v>25</v>
      </c>
      <c r="R55" s="5" t="s">
        <v>26</v>
      </c>
      <c r="S55" s="86" t="s">
        <v>27</v>
      </c>
      <c r="T55" s="5" t="s">
        <v>28</v>
      </c>
      <c r="U55" s="87" t="s">
        <v>29</v>
      </c>
      <c r="V55" s="7" t="s">
        <v>30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</row>
    <row r="56" spans="1:87" s="68" customFormat="1" ht="15" customHeight="1" x14ac:dyDescent="0.25">
      <c r="A56" s="56">
        <v>10</v>
      </c>
      <c r="B56" s="56" t="s">
        <v>2</v>
      </c>
      <c r="C56" s="57" t="s">
        <v>41</v>
      </c>
      <c r="D56" s="56" t="s">
        <v>2</v>
      </c>
      <c r="E56" s="56" t="s">
        <v>42</v>
      </c>
      <c r="F56" s="57" t="s">
        <v>41</v>
      </c>
      <c r="G56" s="89" t="s">
        <v>190</v>
      </c>
      <c r="H56" s="59" t="s">
        <v>47</v>
      </c>
      <c r="I56" s="60" t="s">
        <v>88</v>
      </c>
      <c r="J56" s="60" t="s">
        <v>118</v>
      </c>
      <c r="K56" s="59" t="s">
        <v>46</v>
      </c>
      <c r="L56" s="59" t="s">
        <v>47</v>
      </c>
      <c r="M56" s="56" t="s">
        <v>191</v>
      </c>
      <c r="N56" s="56">
        <v>56291105</v>
      </c>
      <c r="O56" s="56" t="s">
        <v>71</v>
      </c>
      <c r="P56" s="56">
        <v>27</v>
      </c>
      <c r="Q56" s="56">
        <v>12</v>
      </c>
      <c r="R56" s="90" t="s">
        <v>52</v>
      </c>
      <c r="S56" s="90" t="s">
        <v>52</v>
      </c>
      <c r="T56" s="90" t="s">
        <v>52</v>
      </c>
      <c r="U56" s="90" t="s">
        <v>52</v>
      </c>
      <c r="V56" s="90" t="s">
        <v>52</v>
      </c>
      <c r="W56" s="32" t="s">
        <v>49</v>
      </c>
      <c r="X56" s="126" t="s">
        <v>192</v>
      </c>
      <c r="Y56" s="127"/>
      <c r="Z56" s="127"/>
      <c r="AA56" s="127"/>
      <c r="AB56" s="127"/>
      <c r="AC56" s="127"/>
      <c r="AD56" s="127"/>
      <c r="AE56" s="127"/>
      <c r="AF56" s="128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1:87" s="68" customFormat="1" ht="15" customHeight="1" x14ac:dyDescent="0.25">
      <c r="A57" s="56">
        <v>17</v>
      </c>
      <c r="B57" s="56" t="s">
        <v>2</v>
      </c>
      <c r="C57" s="57" t="s">
        <v>41</v>
      </c>
      <c r="D57" s="56" t="s">
        <v>2</v>
      </c>
      <c r="E57" s="56" t="s">
        <v>42</v>
      </c>
      <c r="F57" s="57" t="s">
        <v>41</v>
      </c>
      <c r="G57" s="89" t="s">
        <v>108</v>
      </c>
      <c r="H57" s="59" t="s">
        <v>57</v>
      </c>
      <c r="I57" s="60"/>
      <c r="J57" s="60" t="s">
        <v>193</v>
      </c>
      <c r="K57" s="59" t="s">
        <v>46</v>
      </c>
      <c r="L57" s="59" t="s">
        <v>47</v>
      </c>
      <c r="M57" s="56" t="s">
        <v>194</v>
      </c>
      <c r="N57" s="56">
        <v>11678907</v>
      </c>
      <c r="O57" s="56" t="s">
        <v>60</v>
      </c>
      <c r="P57" s="56">
        <v>11</v>
      </c>
      <c r="Q57" s="56">
        <v>12</v>
      </c>
      <c r="R57" s="90" t="s">
        <v>52</v>
      </c>
      <c r="S57" s="90" t="s">
        <v>52</v>
      </c>
      <c r="T57" s="90" t="s">
        <v>52</v>
      </c>
      <c r="U57" s="90" t="s">
        <v>52</v>
      </c>
      <c r="V57" s="90" t="s">
        <v>52</v>
      </c>
      <c r="W57" s="32" t="s">
        <v>49</v>
      </c>
      <c r="X57" s="129"/>
      <c r="Y57" s="130"/>
      <c r="Z57" s="130"/>
      <c r="AA57" s="130"/>
      <c r="AB57" s="130"/>
      <c r="AC57" s="130"/>
      <c r="AD57" s="130"/>
      <c r="AE57" s="130"/>
      <c r="AF57" s="131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1:87" s="68" customFormat="1" ht="15" customHeight="1" x14ac:dyDescent="0.25">
      <c r="A58" s="56">
        <v>22</v>
      </c>
      <c r="B58" s="56" t="s">
        <v>2</v>
      </c>
      <c r="C58" s="57" t="s">
        <v>41</v>
      </c>
      <c r="D58" s="56" t="s">
        <v>2</v>
      </c>
      <c r="E58" s="56" t="s">
        <v>42</v>
      </c>
      <c r="F58" s="57" t="s">
        <v>41</v>
      </c>
      <c r="G58" s="89" t="s">
        <v>195</v>
      </c>
      <c r="H58" s="59" t="s">
        <v>47</v>
      </c>
      <c r="I58" s="60" t="s">
        <v>196</v>
      </c>
      <c r="J58" s="60" t="s">
        <v>197</v>
      </c>
      <c r="K58" s="59" t="s">
        <v>46</v>
      </c>
      <c r="L58" s="59" t="s">
        <v>47</v>
      </c>
      <c r="M58" s="56" t="s">
        <v>198</v>
      </c>
      <c r="N58" s="56">
        <v>90079437</v>
      </c>
      <c r="O58" s="56" t="s">
        <v>71</v>
      </c>
      <c r="P58" s="56">
        <v>11</v>
      </c>
      <c r="Q58" s="56">
        <v>12</v>
      </c>
      <c r="R58" s="90" t="s">
        <v>52</v>
      </c>
      <c r="S58" s="90" t="s">
        <v>52</v>
      </c>
      <c r="T58" s="90" t="s">
        <v>52</v>
      </c>
      <c r="U58" s="90" t="s">
        <v>52</v>
      </c>
      <c r="V58" s="90" t="s">
        <v>52</v>
      </c>
      <c r="W58" s="32" t="s">
        <v>49</v>
      </c>
      <c r="X58" s="129"/>
      <c r="Y58" s="130"/>
      <c r="Z58" s="130"/>
      <c r="AA58" s="130"/>
      <c r="AB58" s="130"/>
      <c r="AC58" s="130"/>
      <c r="AD58" s="130"/>
      <c r="AE58" s="130"/>
      <c r="AF58" s="131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</row>
    <row r="59" spans="1:87" s="68" customFormat="1" ht="15" customHeight="1" x14ac:dyDescent="0.25">
      <c r="A59" s="56">
        <v>27</v>
      </c>
      <c r="B59" s="56" t="s">
        <v>2</v>
      </c>
      <c r="C59" s="57" t="s">
        <v>41</v>
      </c>
      <c r="D59" s="56" t="s">
        <v>2</v>
      </c>
      <c r="E59" s="56" t="s">
        <v>42</v>
      </c>
      <c r="F59" s="57" t="s">
        <v>41</v>
      </c>
      <c r="G59" s="89" t="s">
        <v>108</v>
      </c>
      <c r="H59" s="59" t="s">
        <v>93</v>
      </c>
      <c r="I59" s="60"/>
      <c r="J59" s="60" t="s">
        <v>199</v>
      </c>
      <c r="K59" s="59" t="s">
        <v>46</v>
      </c>
      <c r="L59" s="59" t="s">
        <v>47</v>
      </c>
      <c r="M59" s="56" t="s">
        <v>200</v>
      </c>
      <c r="N59" s="56">
        <v>6931451</v>
      </c>
      <c r="O59" s="56" t="s">
        <v>71</v>
      </c>
      <c r="P59" s="56">
        <v>11</v>
      </c>
      <c r="Q59" s="56">
        <v>12</v>
      </c>
      <c r="R59" s="90" t="s">
        <v>52</v>
      </c>
      <c r="S59" s="90" t="s">
        <v>52</v>
      </c>
      <c r="T59" s="90" t="s">
        <v>52</v>
      </c>
      <c r="U59" s="90" t="s">
        <v>52</v>
      </c>
      <c r="V59" s="90" t="s">
        <v>52</v>
      </c>
      <c r="W59" s="32" t="s">
        <v>49</v>
      </c>
      <c r="X59" s="129"/>
      <c r="Y59" s="130"/>
      <c r="Z59" s="130"/>
      <c r="AA59" s="130"/>
      <c r="AB59" s="130"/>
      <c r="AC59" s="130"/>
      <c r="AD59" s="130"/>
      <c r="AE59" s="130"/>
      <c r="AF59" s="131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1:87" s="68" customFormat="1" ht="15" customHeight="1" x14ac:dyDescent="0.25">
      <c r="A60" s="56">
        <v>28</v>
      </c>
      <c r="B60" s="56" t="s">
        <v>2</v>
      </c>
      <c r="C60" s="57" t="s">
        <v>41</v>
      </c>
      <c r="D60" s="56" t="s">
        <v>2</v>
      </c>
      <c r="E60" s="56" t="s">
        <v>42</v>
      </c>
      <c r="F60" s="57" t="s">
        <v>41</v>
      </c>
      <c r="G60" s="89" t="s">
        <v>108</v>
      </c>
      <c r="H60" s="59" t="s">
        <v>74</v>
      </c>
      <c r="I60" s="60"/>
      <c r="J60" s="60" t="s">
        <v>201</v>
      </c>
      <c r="K60" s="59" t="s">
        <v>46</v>
      </c>
      <c r="L60" s="59" t="s">
        <v>47</v>
      </c>
      <c r="M60" s="56" t="s">
        <v>202</v>
      </c>
      <c r="N60" s="56">
        <v>63063414</v>
      </c>
      <c r="O60" s="56" t="s">
        <v>71</v>
      </c>
      <c r="P60" s="56">
        <v>11</v>
      </c>
      <c r="Q60" s="56">
        <v>12</v>
      </c>
      <c r="R60" s="90" t="s">
        <v>52</v>
      </c>
      <c r="S60" s="90" t="s">
        <v>52</v>
      </c>
      <c r="T60" s="90" t="s">
        <v>52</v>
      </c>
      <c r="U60" s="90" t="s">
        <v>52</v>
      </c>
      <c r="V60" s="90" t="s">
        <v>52</v>
      </c>
      <c r="W60" s="32" t="s">
        <v>49</v>
      </c>
      <c r="X60" s="129"/>
      <c r="Y60" s="130"/>
      <c r="Z60" s="130"/>
      <c r="AA60" s="130"/>
      <c r="AB60" s="130"/>
      <c r="AC60" s="130"/>
      <c r="AD60" s="130"/>
      <c r="AE60" s="130"/>
      <c r="AF60" s="131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</row>
    <row r="61" spans="1:87" s="68" customFormat="1" ht="15" customHeight="1" x14ac:dyDescent="0.25">
      <c r="A61" s="56">
        <v>31</v>
      </c>
      <c r="B61" s="56" t="s">
        <v>2</v>
      </c>
      <c r="C61" s="57" t="s">
        <v>41</v>
      </c>
      <c r="D61" s="56" t="s">
        <v>2</v>
      </c>
      <c r="E61" s="56" t="s">
        <v>42</v>
      </c>
      <c r="F61" s="57" t="s">
        <v>41</v>
      </c>
      <c r="G61" s="89" t="s">
        <v>108</v>
      </c>
      <c r="H61" s="59" t="s">
        <v>78</v>
      </c>
      <c r="I61" s="60"/>
      <c r="J61" s="60" t="s">
        <v>203</v>
      </c>
      <c r="K61" s="59" t="s">
        <v>46</v>
      </c>
      <c r="L61" s="59" t="s">
        <v>47</v>
      </c>
      <c r="M61" s="56" t="s">
        <v>204</v>
      </c>
      <c r="N61" s="56">
        <v>91839588</v>
      </c>
      <c r="O61" s="56" t="s">
        <v>60</v>
      </c>
      <c r="P61" s="56">
        <v>11</v>
      </c>
      <c r="Q61" s="56">
        <v>12</v>
      </c>
      <c r="R61" s="90" t="s">
        <v>52</v>
      </c>
      <c r="S61" s="90" t="s">
        <v>52</v>
      </c>
      <c r="T61" s="90" t="s">
        <v>52</v>
      </c>
      <c r="U61" s="90" t="s">
        <v>52</v>
      </c>
      <c r="V61" s="90" t="s">
        <v>52</v>
      </c>
      <c r="W61" s="32" t="s">
        <v>49</v>
      </c>
      <c r="X61" s="132"/>
      <c r="Y61" s="133"/>
      <c r="Z61" s="133"/>
      <c r="AA61" s="133"/>
      <c r="AB61" s="133"/>
      <c r="AC61" s="133"/>
      <c r="AD61" s="133"/>
      <c r="AE61" s="133"/>
      <c r="AF61" s="134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</sheetData>
  <autoFilter ref="A5:AE41" xr:uid="{0ECF4EA2-5A9B-447A-81AE-9B6E9EC748F8}"/>
  <mergeCells count="18">
    <mergeCell ref="W1:AF2"/>
    <mergeCell ref="A1:A2"/>
    <mergeCell ref="B1:D2"/>
    <mergeCell ref="E1:O2"/>
    <mergeCell ref="Q1:Q2"/>
    <mergeCell ref="R1:U1"/>
    <mergeCell ref="W54:AF54"/>
    <mergeCell ref="X56:AF61"/>
    <mergeCell ref="A43:A44"/>
    <mergeCell ref="B43:D44"/>
    <mergeCell ref="E43:O44"/>
    <mergeCell ref="Q43:Q44"/>
    <mergeCell ref="R43:U43"/>
    <mergeCell ref="A53:A54"/>
    <mergeCell ref="B53:D54"/>
    <mergeCell ref="E53:O54"/>
    <mergeCell ref="Q53:Q54"/>
    <mergeCell ref="R53:U53"/>
  </mergeCells>
  <phoneticPr fontId="15" type="noConversion"/>
  <conditionalFormatting sqref="M56:M61 N1:N4 N43:N45 M43:M47 M53:N55 M1:M32 M34:M37 M41">
    <cfRule type="duplicateValues" dxfId="0" priority="1"/>
  </conditionalFormatting>
  <pageMargins left="0.7" right="0.7" top="0.75" bottom="0.75" header="0.3" footer="0.3"/>
  <pageSetup paperSize="8" scale="71" fitToWidth="0" orientation="landscape" r:id="rId1"/>
  <colBreaks count="1" manualBreakCount="1">
    <brk id="8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Oświetlenie uliczne</vt:lpstr>
      <vt:lpstr>Obiekty gmina Suchań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abanas</dc:creator>
  <cp:lastModifiedBy>ksiwek</cp:lastModifiedBy>
  <cp:lastPrinted>2026-10-20T12:13:53Z</cp:lastPrinted>
  <dcterms:created xsi:type="dcterms:W3CDTF">2025-11-17T12:40:19Z</dcterms:created>
  <dcterms:modified xsi:type="dcterms:W3CDTF">2026-10-20T12:13:56Z</dcterms:modified>
</cp:coreProperties>
</file>